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firstSheet="4" activeTab="4"/>
  </bookViews>
  <sheets>
    <sheet name="Sheet1" sheetId="1" state="hidden" r:id="rId1"/>
    <sheet name="Sheet2" sheetId="2" state="hidden" r:id="rId2"/>
    <sheet name="项目计划分类情况统计表（2020.11.28）" sheetId="3" state="hidden" r:id="rId3"/>
    <sheet name="第一批启动" sheetId="4" state="hidden" r:id="rId4"/>
    <sheet name="汇总表" sheetId="6" r:id="rId5"/>
    <sheet name="Sheet3" sheetId="5" state="hidden" r:id="rId6"/>
  </sheets>
  <definedNames>
    <definedName name="_xlnm._FilterDatabase" localSheetId="1" hidden="1">Sheet2!$2:$121</definedName>
    <definedName name="_xlnm._FilterDatabase" localSheetId="4" hidden="1">汇总表!$A$5:$Q$55</definedName>
    <definedName name="_xlnm._FilterDatabase" localSheetId="0" hidden="1">Sheet1!$A$4:$AH$4</definedName>
    <definedName name="_xlnm._FilterDatabase" localSheetId="5" hidden="1">Sheet3!$A$4:$AL$120</definedName>
    <definedName name="_xlnm._FilterDatabase" localSheetId="3" hidden="1">第一批启动!$A$4:$AL$121</definedName>
    <definedName name="_xlnm.Print_Area" localSheetId="0">Sheet1!$A$1:$AF$169</definedName>
    <definedName name="_xlnm.Print_Area" localSheetId="1">Sheet2!$A$1:$AJ$121</definedName>
    <definedName name="_xlnm.Print_Area" localSheetId="5">Sheet3!$A$1:$AK$119</definedName>
    <definedName name="_xlnm.Print_Area" localSheetId="3">第一批启动!$A$1:$AG$121</definedName>
    <definedName name="_xlnm.Print_Area" localSheetId="4">汇总表!$A$1:$Q$55</definedName>
    <definedName name="_xlnm.Print_Titles" localSheetId="1">Sheet2!$2:$4</definedName>
    <definedName name="_xlnm.Print_Titles" localSheetId="5">Sheet3!$2:$4</definedName>
    <definedName name="_xlnm.Print_Titles" localSheetId="3">第一批启动!$2:$4</definedName>
    <definedName name="_xlnm.Print_Titles" localSheetId="4">汇总表!$3:$4</definedName>
  </definedNames>
  <calcPr calcId="144525" concurrentCalc="0"/>
</workbook>
</file>

<file path=xl/comments1.xml><?xml version="1.0" encoding="utf-8"?>
<comments xmlns="http://schemas.openxmlformats.org/spreadsheetml/2006/main">
  <authors>
    <author>Administrator</author>
  </authors>
  <commentList>
    <comment ref="I22" authorId="0">
      <text>
        <r>
          <rPr>
            <b/>
            <sz val="9"/>
            <rFont val="宋体"/>
            <charset val="134"/>
          </rPr>
          <t>Administrator:</t>
        </r>
        <r>
          <rPr>
            <sz val="9"/>
            <rFont val="宋体"/>
            <charset val="134"/>
          </rPr>
          <t xml:space="preserve">
17</t>
        </r>
      </text>
    </comment>
  </commentList>
</comments>
</file>

<file path=xl/sharedStrings.xml><?xml version="1.0" encoding="utf-8"?>
<sst xmlns="http://schemas.openxmlformats.org/spreadsheetml/2006/main" count="4023" uniqueCount="790">
  <si>
    <t>阿合奇县2021年脱贫攻坚项目库备案表</t>
  </si>
  <si>
    <t>序号</t>
  </si>
  <si>
    <t>项目编号</t>
  </si>
  <si>
    <t>项目类别</t>
  </si>
  <si>
    <t>项目名称</t>
  </si>
  <si>
    <t>建设性质</t>
  </si>
  <si>
    <t>建设起止年限</t>
  </si>
  <si>
    <t>建设地点</t>
  </si>
  <si>
    <t>建设规模及内容</t>
  </si>
  <si>
    <t>项目总投资及筹资方式</t>
  </si>
  <si>
    <t>扶持贫困户情况</t>
  </si>
  <si>
    <t>绩效目标</t>
  </si>
  <si>
    <t>群众参与及带贫减贫机制</t>
  </si>
  <si>
    <t>项目建设单位</t>
  </si>
  <si>
    <t>项目负责人</t>
  </si>
  <si>
    <t>责任部门</t>
  </si>
  <si>
    <t>部门负责人</t>
  </si>
  <si>
    <t>县级分管领导</t>
  </si>
  <si>
    <t>专项组</t>
  </si>
  <si>
    <t>备注</t>
  </si>
  <si>
    <t>财政专项扶贫资金</t>
  </si>
  <si>
    <t>涉农整合资金</t>
  </si>
  <si>
    <t>地、县配套扶贫资金</t>
  </si>
  <si>
    <t>援疆资金</t>
  </si>
  <si>
    <t>地方政府债券资金</t>
  </si>
  <si>
    <t>区内协作资金</t>
  </si>
  <si>
    <t xml:space="preserve">其他资金
</t>
  </si>
  <si>
    <t>合计</t>
  </si>
  <si>
    <t>年度拟脱贫户数</t>
  </si>
  <si>
    <t>其中：用于拟脱贫户的扶贫资金</t>
  </si>
  <si>
    <t>扶贫发展资金</t>
  </si>
  <si>
    <t>以工代赈资金</t>
  </si>
  <si>
    <t>少数民族发展资金</t>
  </si>
  <si>
    <t>国有贫困农、牧、林场扶贫资金</t>
  </si>
  <si>
    <t>一级</t>
  </si>
  <si>
    <t>一、产业增收工程</t>
  </si>
  <si>
    <t>二级</t>
  </si>
  <si>
    <t>（一）、优质林果业</t>
  </si>
  <si>
    <t>三级</t>
  </si>
  <si>
    <t>1、常规定植</t>
  </si>
  <si>
    <t>AHQ-2020-51</t>
  </si>
  <si>
    <t>阿合奇镇佳朗奇村沙棘种植</t>
  </si>
  <si>
    <t>新建</t>
  </si>
  <si>
    <t>林业</t>
  </si>
  <si>
    <t>佳朗奇村4队</t>
  </si>
  <si>
    <t>土地平整1000亩每亩650元、土地开沟每亩250元，渠道3.5公里、围栏5千米</t>
  </si>
  <si>
    <t>通过项目带动109户贫困户增加收入、推动脱贫攻坚、改善生态环境、提高土壤流失、防沙治沙</t>
  </si>
  <si>
    <t>对佳朗奇村1000亩土地进行平整，种植沙棘，带动农牧民进行季节性务工，可以参加沙棘种植，获得劳务报酬，采摘沙棘，增加收入，预计每户增加收入1000元。</t>
  </si>
  <si>
    <t>阿合奇镇</t>
  </si>
  <si>
    <t>白先布比·哈斯马力</t>
  </si>
  <si>
    <t>林业草原局</t>
  </si>
  <si>
    <t>迪力苏亚尔·沙依尔</t>
  </si>
  <si>
    <t>木塔力甫·赛甫丁</t>
  </si>
  <si>
    <t>产业发展专项组</t>
  </si>
  <si>
    <t>滚动进入</t>
  </si>
  <si>
    <t>2、矮化密植（简约化栽培）</t>
  </si>
  <si>
    <t>3、林果嫁接</t>
  </si>
  <si>
    <t>4、果蔬晾房</t>
  </si>
  <si>
    <t>5、林下经济</t>
  </si>
  <si>
    <t>6、林果提质增效</t>
  </si>
  <si>
    <t>（二）、标准化养殖</t>
  </si>
  <si>
    <t>1、畜禽养殖</t>
  </si>
  <si>
    <t>AHQ-2020-01</t>
  </si>
  <si>
    <t>苏木塔什乡野鸡、呱呱鸡等禽类养殖推广项目</t>
  </si>
  <si>
    <t>农业</t>
  </si>
  <si>
    <t>克孜勒宫拜孜村、苏木塔什村</t>
  </si>
  <si>
    <t>在2019年养殖野鸡、呱呱鸡等禽类成功的基础上，推广养殖、扩大规模，分集中养殖和分散养殖；采购野鸡5000只，呱呱鸡5000只，鸡苗约20万元，鸡舍围栏网需费用10万元。</t>
  </si>
  <si>
    <t>壮大村集体经济，带动贫困户就业，20户贫困户受益</t>
  </si>
  <si>
    <t>项目通过养殖小区集中饲养，增加村集体收入，每村有八万元收入。带动50余户贫困户分散养殖，增加收入的同时可将养鸡技术进行推广，让更多贫困户加入，实现增收致富</t>
  </si>
  <si>
    <t>苏木塔什乡</t>
  </si>
  <si>
    <t>朱马木丁·吐尔孙</t>
  </si>
  <si>
    <t>农业农村局</t>
  </si>
  <si>
    <t>朱马巴依</t>
  </si>
  <si>
    <t>二次新增项目</t>
  </si>
  <si>
    <t>计划</t>
  </si>
  <si>
    <t>2、特色养殖</t>
  </si>
  <si>
    <t>畜牧</t>
  </si>
  <si>
    <t>马场博孜塔拉村毛驴养殖项目</t>
  </si>
  <si>
    <t>马场博孜塔拉村</t>
  </si>
  <si>
    <t>计划马场博孜塔拉村采购200头毛驴养殖，其中30头公驴，170头母驴。200头毛驴属于村集体所有，收益归于村集体经济。</t>
  </si>
  <si>
    <t>马场管理委员会</t>
  </si>
  <si>
    <t>吐尓地·吐尔达力</t>
  </si>
  <si>
    <t>阿合奇县色帕巴依乡牲畜品种改良补助项目</t>
  </si>
  <si>
    <t>阿果依村、喀拉布隆村、色帕巴依村</t>
  </si>
  <si>
    <t>色帕巴依乡229头牛品种改良为西门塔尔牛，怀孕验收后，每头补助300元。</t>
  </si>
  <si>
    <t>色帕巴依乡</t>
  </si>
  <si>
    <t>阿地利·阿不都拉木提</t>
  </si>
  <si>
    <t>阿合奇县色帕巴依乡特色养殖补助项目</t>
  </si>
  <si>
    <t>色帕巴依乡发展林下特色养殖，新建一座10平米鸡舍及后续产业发展补助每户1500元</t>
  </si>
  <si>
    <t>3、畜禽圈舍</t>
  </si>
  <si>
    <t>阿合奇县库兰萨日克乡别迭里村暖圈建设项目</t>
  </si>
  <si>
    <t>别迭里村</t>
  </si>
  <si>
    <t>新建50平米暖圈40座，建设围栏形成80平米活动区域，路面平整至村主干路200m宽3m，配备水电设施（其中主水管200m，主电线线路200m）</t>
  </si>
  <si>
    <t>库兰萨日克乡</t>
  </si>
  <si>
    <t>赖明</t>
  </si>
  <si>
    <t>阿合奇县色帕巴依乡色帕巴依村牛圈及配套设施建设项目</t>
  </si>
  <si>
    <t>色帕巴依村</t>
  </si>
  <si>
    <t>新建120平米砖混彩钢结构牛圈5座，80平米活动场5个，铺设供水管网1公里，照明线路1公里，修建简易砂石路300米</t>
  </si>
  <si>
    <t>4、饲草料地</t>
  </si>
  <si>
    <t>阿合奇县色帕巴依乡色帕巴依村草料库建设项目</t>
  </si>
  <si>
    <t>色帕巴依村修建1000平米砖混彩钢结构草料库一座。</t>
  </si>
  <si>
    <t>5、小型饲料加工（设施）设备</t>
  </si>
  <si>
    <t>阿合奇县库兰萨日克乡阿克特克提尔村青贮饲料收割机采购项目</t>
  </si>
  <si>
    <t>阿克特克提尔村</t>
  </si>
  <si>
    <t>采购250马力收割机1台</t>
  </si>
  <si>
    <t>6、标准化养殖基地</t>
  </si>
  <si>
    <t>阿合奇县色帕巴依乡喀拉布隆村村奶牛养殖及基础设施建设项目</t>
  </si>
  <si>
    <t>喀拉布隆村</t>
  </si>
  <si>
    <t>为喀拉布隆村采购奶牛30头，共计90万，建设牛圈3座、操作室一座等配套设施</t>
  </si>
  <si>
    <t>7、防疫和良种项目(其他类）</t>
  </si>
  <si>
    <t>阿合奇镇移动药浴池采购项目</t>
  </si>
  <si>
    <t>佳朗奇村、皮羌村、吾曲村</t>
  </si>
  <si>
    <t>购买移动药浴池3个，拖拉机3个</t>
  </si>
  <si>
    <t>王亮</t>
  </si>
  <si>
    <t>（三）、基本农田建设</t>
  </si>
  <si>
    <t>1、低质土地整治</t>
  </si>
  <si>
    <t>AHQ-2020-15</t>
  </si>
  <si>
    <t>马场哈拉加尔土地平整项目</t>
  </si>
  <si>
    <t>马场凯利特别克村</t>
  </si>
  <si>
    <t>对凯利特别克村哈拉加尔定居点1200亩地进行整治，其中900亩地回填种植土，300亩地进行平整。</t>
  </si>
  <si>
    <t>用于土地平整和改良，极大促进了农副产品的收成效益</t>
  </si>
  <si>
    <t>马场哈拉加尔土地平整项目解决了56户贫困户土地贫瘠和高低不平的问题，土地的平整也使得贫困户每户能平均收入增加600元。对于哈拉加尔土地的平整和改良打下了的基础。</t>
  </si>
  <si>
    <t>马场</t>
  </si>
  <si>
    <t>马坎·玉赛克</t>
  </si>
  <si>
    <t>阿合奇县库兰萨日克乡吉勒得斯村土地平整项目</t>
  </si>
  <si>
    <t>吉勒得斯村</t>
  </si>
  <si>
    <t>吉勒得斯村三小队180亩荒地进行回填、平整，回填厚度80cm，新建矩形防渗渠2公里及配套设施。</t>
  </si>
  <si>
    <t>阿合奇县库兰萨日克乡阿克特克提尔村农田土地平整项目</t>
  </si>
  <si>
    <t>对500亩低产农田进行平整，田间水渠等配套设施建设</t>
  </si>
  <si>
    <t>马场凯利特别克村土地整治项目</t>
  </si>
  <si>
    <t>马场凯利特别克村凯利特别克小队</t>
  </si>
  <si>
    <t>600亩草地平整，回填种植土30cm,修建约400米矩形防渗渠。</t>
  </si>
  <si>
    <t>阿合奇县哈拉布拉克乡哈拉布拉克村土地平整项目</t>
  </si>
  <si>
    <t>哈拉布拉克乡哈拉布拉克村一组、二组</t>
  </si>
  <si>
    <r>
      <rPr>
        <sz val="11"/>
        <color theme="1"/>
        <rFont val="宋体"/>
        <charset val="134"/>
      </rPr>
      <t>哈拉布拉乡哈拉布拉克村一组、二组约1500亩耕地平整</t>
    </r>
    <r>
      <rPr>
        <sz val="11"/>
        <rFont val="宋体"/>
        <charset val="134"/>
      </rPr>
      <t>，新建1.2公里土渠及配套设施</t>
    </r>
  </si>
  <si>
    <t>哈拉布拉克乡</t>
  </si>
  <si>
    <t>吐尔逊别克·居买朗</t>
  </si>
  <si>
    <t>阿合奇县良种场土地整治项目</t>
  </si>
  <si>
    <t>玉山古西村、阿依尼克喀克尔村</t>
  </si>
  <si>
    <t>对良种场玉山古西村、阿依尼克喀克尔村200亩土地进行平整，并换填35cm种植土。</t>
  </si>
  <si>
    <t>良种场</t>
  </si>
  <si>
    <t>王花玲</t>
  </si>
  <si>
    <t>阿合奇县色帕巴依乡阿果依村土地耕地改良补助项目</t>
  </si>
  <si>
    <t>阿果依村</t>
  </si>
  <si>
    <t>为阿果依村241亩土地耕地改良，每亩耕地4立方羊粪，每立方补助50元。</t>
  </si>
  <si>
    <t>阿合奇县色帕巴依乡阿果依村土地整治项目</t>
  </si>
  <si>
    <t>对阿果依村160亩地进行平整，回填50cm种植土，地力改造提升</t>
  </si>
  <si>
    <t>阿合奇县喀拉布隆村土地平整改良项目</t>
  </si>
  <si>
    <t>喀拉布隆村330亩土地进行平整，其中130亩土地耕地改良，每亩耕地4立方羊粪，每立方补助50元。</t>
  </si>
  <si>
    <t>阿合奇县色帕巴依乡色帕巴依村土地平整项目</t>
  </si>
  <si>
    <t>色帕巴依村三组150亩土地进行平整。</t>
  </si>
  <si>
    <t>阿合奇县色帕巴依乡色帕巴依村土地耕地改良项目</t>
  </si>
  <si>
    <t>对色帕巴依村55户贫困户，450亩耕地改良，每亩4立方羊粪，每立方补助50元。</t>
  </si>
  <si>
    <t>阿合奇县色帕巴依乡色帕巴依村桥头土地平整项目</t>
  </si>
  <si>
    <t>对色帕巴依村桥头100亩地进行平整，回填50cm种植土，地力改造提升</t>
  </si>
  <si>
    <t>阿合奇镇佳朗奇村阔西布拉克土地平整项目</t>
  </si>
  <si>
    <t>佳朗奇村阔西布拉克</t>
  </si>
  <si>
    <t>土地平整1200亩，新建防渗渠3.5公里，分水闸8座。</t>
  </si>
  <si>
    <t>阿合奇县苏木塔什乡土壤改良增效项目</t>
  </si>
  <si>
    <t>苏木塔什乡苏木塔什村  阿合塔拉村、克孜勒宫拜孜村</t>
  </si>
  <si>
    <t>对苏木塔什乡7000亩土地进行改良，提升地力，采购农家肥14000立方，每亩2立方，每立方250元;有机肥700吨，每亩100kg，每亩200元。</t>
  </si>
  <si>
    <t>500</t>
  </si>
  <si>
    <t>黄千军</t>
  </si>
  <si>
    <t>阿合奇县哈拉奇乡哈拉奇村土地平整项目</t>
  </si>
  <si>
    <t>哈拉奇村</t>
  </si>
  <si>
    <t>哈拉奇村光伏园区集体土地300亩清洗平整，种植青储玉米。</t>
  </si>
  <si>
    <t>哈拉奇乡</t>
  </si>
  <si>
    <t>买买提艾山·吐尔孙那力</t>
  </si>
  <si>
    <t>2、排碱渠</t>
  </si>
  <si>
    <t>3、节水灌溉</t>
  </si>
  <si>
    <t>4、防渗渠建设</t>
  </si>
  <si>
    <t>阿合奇县哈拉布拉克乡阿克翁库尔村科加尔提小组新建防渗渠项目</t>
  </si>
  <si>
    <t>农田水利</t>
  </si>
  <si>
    <t>哈拉布拉克乡阿克翁库尔村科加尔提小组</t>
  </si>
  <si>
    <t>哈拉布拉克乡阿克翁库尔村科加尔提小组新建8公里矩形防渗渠及配套设备</t>
  </si>
  <si>
    <t>AHQ-2020-22</t>
  </si>
  <si>
    <t>喀拉布隆村一组过洪涵及防渗渠工程</t>
  </si>
  <si>
    <t>色帕巴依乡喀拉布隆村</t>
  </si>
  <si>
    <t>喀拉布隆村一组新建浇灌矩形渠约1.5公里及渠系配套工程；新建浇灌渡槽约50米</t>
  </si>
  <si>
    <t>项目实施后，可解决土地由于水灌溉不到导致土地荒废，建设该项目可以将土地利用种植农业增加农牧民的经济收入</t>
  </si>
  <si>
    <t>在喀拉布隆村新建浇灌矩形渠约1.5公里及渠系配套，提升农牧民生产用水方便程度，增加29户贫困户生产用水方便程度</t>
  </si>
  <si>
    <t>阿合奇县库兰萨日克乡阿克特克提尔村农田水渠建设项目（二期）</t>
  </si>
  <si>
    <t>新建矩形防渗渠6.7公里及配套设施，对1.5公里老渠进行维修</t>
  </si>
  <si>
    <t>阿合奇县哈拉布拉克乡哈拉布拉克村萨日布拉克小组新建防渗渠项目</t>
  </si>
  <si>
    <t>哈拉布拉克乡哈拉布拉克村萨日布拉克小组</t>
  </si>
  <si>
    <t>哈拉布拉克乡哈拉布拉克村萨日布拉克小组新建7公里矩形防渗渠及配套设备</t>
  </si>
  <si>
    <t>阿合奇县哈拉布拉克乡阿克翁库尔村克孜郎小组防渗渠项目</t>
  </si>
  <si>
    <t>哈拉布拉克乡阿克翁库尔村克孜郎小组</t>
  </si>
  <si>
    <t>哈拉布拉克乡阿克翁库尔村克孜郎小组新建800米矩形防渗渠及配套设备</t>
  </si>
  <si>
    <t>玉山古西村农田水渠建设项目</t>
  </si>
  <si>
    <t>玉山古西村</t>
  </si>
  <si>
    <t>新建3公里矩形水渠及渠系配套设施。</t>
  </si>
  <si>
    <t>阿依尼克喀克尔村农田水渠建设项目</t>
  </si>
  <si>
    <t>阿依尼克喀克尔村</t>
  </si>
  <si>
    <t>建设3公里矩形防渗渠及渠系配套设施。</t>
  </si>
  <si>
    <t>阿合奇县色帕巴依乡阿果依村防渗渠建设项目</t>
  </si>
  <si>
    <t>阿果依村三组</t>
  </si>
  <si>
    <t>为阿果依村三组新建8公里矩形防渗渠及配套设施</t>
  </si>
  <si>
    <t>阿合奇镇吾曲村农田水渠建设项目</t>
  </si>
  <si>
    <t>阿合奇镇吾曲村</t>
  </si>
  <si>
    <t>矩形防渗渠建设约6公里及配套设施</t>
  </si>
  <si>
    <t>阿合奇县哈拉奇乡阿合奇村水渠建设项目</t>
  </si>
  <si>
    <t>阿合奇村</t>
  </si>
  <si>
    <t>哈拉奇乡阿合奇村新建5公里矩形防渗渠及配套设施。</t>
  </si>
  <si>
    <t>阿合奇县哈拉奇乡布隆村渡槽建设项目</t>
  </si>
  <si>
    <t>布隆村</t>
  </si>
  <si>
    <t>布隆村修建一座长50米，宽1米的渡槽。</t>
  </si>
  <si>
    <t>5、其它脱贫攻坚有关的农田水利建设</t>
  </si>
  <si>
    <t>AHQ-2020-89</t>
  </si>
  <si>
    <t>阿合奇镇佳朗奇村干渠维修加固工程</t>
  </si>
  <si>
    <t>维修加固</t>
  </si>
  <si>
    <t>水利</t>
  </si>
  <si>
    <t>佳朗奇村</t>
  </si>
  <si>
    <t>水源修建30米混泥土墙，加固防洪坝，维修加固干渠12公里，更换闸门、启闭机等水利设施</t>
  </si>
  <si>
    <t>维修加固佳朗奇村12公里干渠，提升农牧民生产用水方便程度，提升66户贫困户生产用水方便程度</t>
  </si>
  <si>
    <t>水利局</t>
  </si>
  <si>
    <t>李村云</t>
  </si>
  <si>
    <t>彭新辉</t>
  </si>
  <si>
    <t>顾守荣</t>
  </si>
  <si>
    <t>农村饮水安全和水利建设专项组</t>
  </si>
  <si>
    <t>待定</t>
  </si>
  <si>
    <t>6、农业提质增效</t>
  </si>
  <si>
    <t>（四）、设施农业</t>
  </si>
  <si>
    <t>1、拱棚建设</t>
  </si>
  <si>
    <t>阿合奇县库兰萨日克乡吉勒得斯村蔬菜小拱棚建设项目</t>
  </si>
  <si>
    <t>为有种植意愿的54户贫困户每户建设一座长10米，宽3米的蔬菜小拱棚，棚架为钢结构，并保温薄膜，每座1000元。</t>
  </si>
  <si>
    <t>2、大棚建设</t>
  </si>
  <si>
    <t>2020年农牧业科技示范园大棚除险加固、提质增效项目</t>
  </si>
  <si>
    <t>改建</t>
  </si>
  <si>
    <t>对169座（140米长大棚135座，100米长大棚24座，70米长大棚10座）蔬菜种植大棚前墙进行加固、对部分大棚后墙进行加固、做扶墙90个，对3座土大棚侧墙进行加固、对169座大棚的4000处龙骨架脱焊部分重新焊接，对14-6号大棚整体棚架进行维修更换、3-15号大棚50米的棚架进行维修更换。对169座耳房屋顶翻新，更换耳房门169扇，并对4-13号大棚耳房一面墙体进行砌垒，对1座（140米）大棚的后坡翻新，拆除140米大棚2座。</t>
  </si>
  <si>
    <t>通过项目的实施，将大大提高大棚的安全生产能力和抗风险能力，进一步消灭空棚，提高大棚产出，有效增加就业机会，增加贫困户收入</t>
  </si>
  <si>
    <t>3、农产品加工</t>
  </si>
  <si>
    <t>阿合奇县库兰萨日克乡阿克特克提尔村牛奶深加工建设项目</t>
  </si>
  <si>
    <t>新建200㎡厂房，配套2台自动采奶车及消杀、包装等设备，</t>
  </si>
  <si>
    <t>阿合奇镇畜产品初加工厂房建设项目</t>
  </si>
  <si>
    <t>新建2500平米羊绒、羊毛、羊皮初加工厂房及其配套设施</t>
  </si>
  <si>
    <t>4、其他（土地流转补助）</t>
  </si>
  <si>
    <t>AHQ-2020-44</t>
  </si>
  <si>
    <t>阿合奇县苏木塔什乡土地流转补助项目</t>
  </si>
  <si>
    <t>预计流转土地4000亩，其中贫困户约2000亩，对签订2年合同的100元/亩；对签订3年合同的150元/亩；对签订5年合同的250元/亩进行进行补助；合作社与农户按2：8比例分成；(一次性补贴)</t>
  </si>
  <si>
    <t>该项目实施后，可以解放劳动力转移就业，增加收入</t>
  </si>
  <si>
    <t>实现农业规模化，加速农业现代化，改变以家庭为单位的分散种植，连片统一品种、统一耕作，合理运用机械进行规模化种植，通过分红使农民获得财产性增收。通过2019年土地平整、马铃薯扩繁与提质增效、储藏窖等项目的建设，将原有的以畜牧业发展为主体的结构进行调整，实现农业、畜牧业均衡发展。</t>
  </si>
  <si>
    <t>（五）、特色种植业</t>
  </si>
  <si>
    <t>AHQ-2020-65</t>
  </si>
  <si>
    <t>苏木塔什乡马铃薯种子采购补贴项目</t>
  </si>
  <si>
    <t>克孜勒宫拜孜村</t>
  </si>
  <si>
    <t>对贫困户种植马铃薯种子进行补贴，预计种植马铃薯共3000亩，按马铃薯种子50%给以补贴，预计补助资金75万元。</t>
  </si>
  <si>
    <t>持续发展马铃薯产业，促进农牧民增收，巩固脱贫成果，</t>
  </si>
  <si>
    <t>通过种子补贴增加农牧民种植热情与信心，带动贫困户收益</t>
  </si>
  <si>
    <t>阿合奇县色帕巴依乡喀拉布隆村露天蔬菜示范项目</t>
  </si>
  <si>
    <t>为喀拉布隆村100亩露天时季蔬菜配置滴灌、采摘架等配套设施，共计15万元。</t>
  </si>
  <si>
    <t>种植经济作物，实现增收</t>
  </si>
  <si>
    <t>为了提高种植产量，调动农户的农业种植积极性，保障贫困户经济收入，和生活质量。</t>
  </si>
  <si>
    <t>阿依尼克喀克尔村特色农作物种植补助项目</t>
  </si>
  <si>
    <t>鼓励9户贫困户每户种植20亩大豆，预计种植180亩，按每亩100元给予补贴，预计补贴1.8万元。</t>
  </si>
  <si>
    <t>（六）、 小型手工业工程</t>
  </si>
  <si>
    <t>（七）、扶贫车间（卫星工厂、家庭作坊等）</t>
  </si>
  <si>
    <t>（八）、资产收益类</t>
  </si>
  <si>
    <t>1、冷藏库、保鲜库</t>
  </si>
  <si>
    <t>2、农贸市场</t>
  </si>
  <si>
    <t>3、扶贫商铺（超市)</t>
  </si>
  <si>
    <t>4、扶贫就业基地</t>
  </si>
  <si>
    <t>5、农用机械设备采购</t>
  </si>
  <si>
    <t>（九）、旅游扶贫</t>
  </si>
  <si>
    <t>AHQ-2020-70</t>
  </si>
  <si>
    <t>阿合奇县苏木塔什乡阔克托阔依旅游基础设施建设项目</t>
  </si>
  <si>
    <t>旅游</t>
  </si>
  <si>
    <t>阿合塔拉村</t>
  </si>
  <si>
    <t>在阿合塔拉村阔克托阔依新建凉亭、毡房、栈道、栅栏、简易路、卫生间、部分植被恢复、杏树等及其附属设施配套等</t>
  </si>
  <si>
    <t>发展乡村旅游业，促进农牧民产业增收</t>
  </si>
  <si>
    <t>建设此旅游项目增强我乡旅游业基础，提高农牧民对旅游业增收意识，与我乡猎鹰旅游进行配套，使农牧民增收。</t>
  </si>
  <si>
    <t>旅游局</t>
  </si>
  <si>
    <t>肖伟</t>
  </si>
  <si>
    <t>AHQ-2020-73</t>
  </si>
  <si>
    <t>色帕巴依乡喀拉布隆村库姆孜文化园项目（一期）</t>
  </si>
  <si>
    <t>补栽特色林果苗木，配套水电路设施、园内修建木栈道、停车场及相关旅游配套基础设施等</t>
  </si>
  <si>
    <t>可带动色帕巴依乡旅游业进一步发展，促进全乡经济收入，带动部分贫困户就地就近就业，打造“一村一品”旅游脱贫新模式</t>
  </si>
  <si>
    <t>完善旅游基础设施，增加旅游吸引力，创造贫困户就近就业机会，达到解决就业，稳定增收目的预计收益贫困户99户</t>
  </si>
  <si>
    <t>（十）、庭院经济建设工程</t>
  </si>
  <si>
    <t>（十一）、专业合作社</t>
  </si>
  <si>
    <t>二、就业和技能技术培训工程</t>
  </si>
  <si>
    <t>1、职业教育培训</t>
  </si>
  <si>
    <t>2、实用技术培训</t>
  </si>
  <si>
    <t>3、劳动力转移培训</t>
  </si>
  <si>
    <t>4、创业致富带头人培训</t>
  </si>
  <si>
    <t>5、以奖代补类项目</t>
  </si>
  <si>
    <t>6、雨露计划</t>
  </si>
  <si>
    <t>三、住房安全工程</t>
  </si>
  <si>
    <t>1、住房安全建设（危旧住房改造加固和新建住房）</t>
  </si>
  <si>
    <t>住建</t>
  </si>
  <si>
    <t>良种场屋面改造项目</t>
  </si>
  <si>
    <t>阿依尼克喀克尔村、玉山古西村</t>
  </si>
  <si>
    <t>对19户贫困户屋面进行防水，防水标准为搭建彩钢顶</t>
  </si>
  <si>
    <t>阿不都赛买提·艾米力</t>
  </si>
  <si>
    <t>住建局</t>
  </si>
  <si>
    <t>屈强</t>
  </si>
  <si>
    <t>赵忠</t>
  </si>
  <si>
    <t>住房安全专项组</t>
  </si>
  <si>
    <t>2、电力入户</t>
  </si>
  <si>
    <t>3、自来水入户</t>
  </si>
  <si>
    <t>4、户用暖气设备及天然气入户</t>
  </si>
  <si>
    <t>四、基础设施</t>
  </si>
  <si>
    <t>1、村组道路建设</t>
  </si>
  <si>
    <t>交通</t>
  </si>
  <si>
    <t>2、农村安全饮水工程</t>
  </si>
  <si>
    <t>AHQ-2020-56</t>
  </si>
  <si>
    <t>阿合奇县马场凯利特别克村牧业点饮水安全巩固提升工程</t>
  </si>
  <si>
    <t>凯利特别克村</t>
  </si>
  <si>
    <t>500立方蓄水池1座，管道4km，检查井2座，围墙200m等配套设施</t>
  </si>
  <si>
    <t>项目实施后，可解决贫困户的饮水安全巩固提升问题</t>
  </si>
  <si>
    <t>马场凯利特别克村牧业点饮水安全巩固提升工程解决了15户贫困户生活用水和1200头畜牧饮水问题以及土地灌溉提供了便利条件。</t>
  </si>
  <si>
    <t>李存云</t>
  </si>
  <si>
    <t>AHQ-2020-58</t>
  </si>
  <si>
    <t xml:space="preserve">阿合奇县苏木塔什乡克孜宫拜孜村饮水安全巩固提升工程 </t>
  </si>
  <si>
    <t>克孜宫拜孜村</t>
  </si>
  <si>
    <t>泉水水源首部改造1座、水厂1座、铺设管道20公里及闸阀井等配套设施。</t>
  </si>
  <si>
    <t>项目实施后，可巩固提升全村贫困户的安全饮水问题</t>
  </si>
  <si>
    <t>通过在水源地建设水厂不仅改善群众饮水质量与饮水安全，而且通过管道入户，让农牧民取水用水便捷。</t>
  </si>
  <si>
    <t>AHQ-2020-59</t>
  </si>
  <si>
    <t>阿合奇县牧区饮水安全水质巩固提升工程</t>
  </si>
  <si>
    <t>全县</t>
  </si>
  <si>
    <t>拟新建牧区饮水安全水质处理设施8套及配套供电设施</t>
  </si>
  <si>
    <t>项目实施后，可巩固提升120户贫困户的安全饮水问题</t>
  </si>
  <si>
    <t>新建饮水安全水质处理设施8套，有效提升120户贫困户饮水质量，减低生病风险</t>
  </si>
  <si>
    <t>AHQ-2020-95</t>
  </si>
  <si>
    <t>阿合奇县哈拉奇乡哈拉奇村阿克白依提渠首改扩建及输水工程</t>
  </si>
  <si>
    <t>改扩建</t>
  </si>
  <si>
    <t>改建渠首1座、输水管道4.5公里。</t>
  </si>
  <si>
    <t>项目实施后，可解决25户贫困户的安全饮水问题</t>
  </si>
  <si>
    <t>改建渠首1座、输水管道4.5公里，有效巩固25户贫困户安全饮水问题。</t>
  </si>
  <si>
    <t>AHQ-2020-66</t>
  </si>
  <si>
    <t>阿合奇县阿合奇镇皮羌村吾曲村饮水安全水源改建工程</t>
  </si>
  <si>
    <t>皮羌村、吾曲村</t>
  </si>
  <si>
    <t>改建渠首1座、输水管道2.5公里。</t>
  </si>
  <si>
    <t>项目实施后，可解决187户贫困户的安全饮水问题</t>
  </si>
  <si>
    <t>改建渠首1座、输水管道2.5公里，有效巩固187户贫困户安全饮水问题。</t>
  </si>
  <si>
    <t>AHQ-2020-68</t>
  </si>
  <si>
    <t>阿合奇县马场阿克巴夏特引水改扩建工程</t>
  </si>
  <si>
    <t>阿克巴夏特村</t>
  </si>
  <si>
    <t>渠首1座，渠道2.5km</t>
  </si>
  <si>
    <t>项目实施后，可解决贫困户的安全饮水、农田灌溉问题问题</t>
  </si>
  <si>
    <t>马场阿克巴夏特引水改扩建工程解决150户贫困户和4200头牲畜安全饮水、农田灌溉问题。也为农牧民增收打下了坚实的基础。</t>
  </si>
  <si>
    <t>AHQ-2020-203</t>
  </si>
  <si>
    <t>阿合奇县库兰萨日克乡吉勒得斯村安全饮水巩固提升项目</t>
  </si>
  <si>
    <t>1.铺设主管道2250米；2.农户自行开挖入户管道，项目提供入户管材1100米</t>
  </si>
  <si>
    <t>为全村38户农牧民饮水安全提供保障</t>
  </si>
  <si>
    <t>为全村38户农牧民饮水安全提供保障，进一步提升吉勒得斯村农牧民群众用水质量</t>
  </si>
  <si>
    <t>3、电力工程（大电网类等项目）</t>
  </si>
  <si>
    <t>4、供暖项目</t>
  </si>
  <si>
    <t>5、防洪坝</t>
  </si>
  <si>
    <t>AHQ-2020-37</t>
  </si>
  <si>
    <t>阿合奇县2020年水土保持综合治理工程</t>
  </si>
  <si>
    <t>苏木塔什乡克孜宫拜孜村</t>
  </si>
  <si>
    <t>治理水土保持面积12平方公里</t>
  </si>
  <si>
    <t>治理水土保持</t>
  </si>
  <si>
    <t>水土保持12平方公里，减低14户贫困户生产风险，增加贫困户种植效益</t>
  </si>
  <si>
    <t xml:space="preserve"> 待定</t>
  </si>
  <si>
    <t>AHQ-2020-42</t>
  </si>
  <si>
    <t>马场博孜塔拉村排洪渠建设项目</t>
  </si>
  <si>
    <t>博孜塔拉村</t>
  </si>
  <si>
    <t>计划在博孜塔拉村修建排洪渠约2公里。</t>
  </si>
  <si>
    <t>由于山上洪水下流没有排洪渠导致经常流入农户家中导致财产受损</t>
  </si>
  <si>
    <t>马场博孜塔拉村排洪渠建设项目避免了52户贫困户山上洪水下流没有排洪渠导致经常流入农户家中导致财产受损。</t>
  </si>
  <si>
    <t>AHQ-2020-81</t>
  </si>
  <si>
    <t>阿合奇县哈拉布拉克乡克热角力地沙依小流域治理工程</t>
  </si>
  <si>
    <t>哈拉布拉克村</t>
  </si>
  <si>
    <t>新建防洪坝约4公里。</t>
  </si>
  <si>
    <t>修建防洪坝4公里，保障农户安全，避免财产受损，提高生活质量。</t>
  </si>
  <si>
    <t>6、农村管网及污水处理</t>
  </si>
  <si>
    <t>阿合奇县哈拉布拉克乡哈拉布拉克村小区排污管线维护项目</t>
  </si>
  <si>
    <t>哈拉布拉克乡哈拉布拉克村玛纳斯小区排污管道维护</t>
  </si>
  <si>
    <t>五、公共设施</t>
  </si>
  <si>
    <t>1、公共厕所</t>
  </si>
  <si>
    <t>AHQ-2020-90</t>
  </si>
  <si>
    <t>阿合奇县集中居住区公共厕所项目</t>
  </si>
  <si>
    <t>克孜勒宫拜孜村、苏木塔什村、阿合塔拉村、阿依尼克喀克尔村、玉山古西村</t>
  </si>
  <si>
    <t>在苏木塔什乡集中居住区新建公共厕所3座，克孜勒宫拜孜村、阿合塔拉村、苏木塔什村座各一座，40平米砖混结构卫生厕所，每座15万；在阿依尼克喀克尔村，玉山古西村新建旱厕各一座，每座30平米</t>
  </si>
  <si>
    <t>改善公共服务设施及环境，农村居民住房生产生活条件明显改善，人居环境干净、整洁、卫生。</t>
  </si>
  <si>
    <t>通过建立厕所，引导农户入厕上厕所，改变随地大小便恶习，改善村容村貌</t>
  </si>
  <si>
    <t>苏木塔什乡、良种场</t>
  </si>
  <si>
    <t>朱马木丁·吐尔孙、阿不都赛买提·艾米力</t>
  </si>
  <si>
    <t>良种场厕所改造项目</t>
  </si>
  <si>
    <t>对17户贫困户农厕改建， 改造标准为水冲式</t>
  </si>
  <si>
    <t>阿合奇县哈拉布拉克乡阿克翁库尔村库尔萨依小组垃圾场建设项目</t>
  </si>
  <si>
    <t>阿克翁库尔村</t>
  </si>
  <si>
    <t>新建垃圾填埋场一座，采购垃圾车一辆及垃圾船</t>
  </si>
  <si>
    <t>2、一接近项目（含小澡堂）</t>
  </si>
  <si>
    <t>3、文化卫生</t>
  </si>
  <si>
    <t>4、幸福大院</t>
  </si>
  <si>
    <t>AHQ-2020-205</t>
  </si>
  <si>
    <t>库兰萨日克乡幸福大院</t>
  </si>
  <si>
    <t>分为三大区域生活区、院内绿化种植区、院内活动区。生活区：15间宿舍共450㎡、1间食堂120㎡、1间活动室100㎡、洗衣间带卫生间50㎡、1间阅览室50㎡、会议室80㎡、3间办公室共90㎡等，院内活动区：健身器材等。</t>
  </si>
  <si>
    <t>保障农村独居空巢老年人日常生活基本照料服务，提高特殊人群幸福指数</t>
  </si>
  <si>
    <t>农村幸福大院重点服务保障对象包括建档立卡贫困人口和农村低保对象中身边无人照料、生活自理有困难的留守独居空巢老年人，建档立卡贫困人口和农村低保对象中身体残疾或身患重病的老年人，子女外出务工、身边无人照料的农村经济困难的老年人，重点为农村困难老年人提供急需的日常基本照料服务，让他们感受到关心关爱。</t>
  </si>
  <si>
    <t>民政局</t>
  </si>
  <si>
    <t>阿不都热沙克·艾米力</t>
  </si>
  <si>
    <t>裴建忠</t>
  </si>
  <si>
    <t>社会兜底保障专项组</t>
  </si>
  <si>
    <t>AHQ-2020-206</t>
  </si>
  <si>
    <t>哈拉奇乡幸福大院</t>
  </si>
  <si>
    <t>六、其他</t>
  </si>
  <si>
    <t>1、光伏扶贫</t>
  </si>
  <si>
    <t>2、金融扶贫</t>
  </si>
  <si>
    <t>3、县级扶贫资金项目管理</t>
  </si>
  <si>
    <t>阿合奇县2021巩固拓展脱贫攻坚成果项目计划备案表</t>
  </si>
  <si>
    <t>预计开工时间</t>
  </si>
  <si>
    <t xml:space="preserve">项目总投资 </t>
  </si>
  <si>
    <t>地方专项扶贫资金</t>
  </si>
  <si>
    <t>预计完工时间</t>
  </si>
  <si>
    <t>AHQ-2021-02</t>
  </si>
  <si>
    <t>阿合奇县色帕巴依乡果树采购项目</t>
  </si>
  <si>
    <t>色帕巴依村、阿果依村</t>
  </si>
  <si>
    <t>为色帕巴依乡260亩地采购杏树苗（生长期2-3年）7800株，每株30元（含种植费）</t>
  </si>
  <si>
    <t>为农牧民果树补栽种植，增加收入来源</t>
  </si>
  <si>
    <t>色帕巴依乡260亩果园杏树补栽7800株，发展特色林果业</t>
  </si>
  <si>
    <t>AHQ-2021-03</t>
  </si>
  <si>
    <t>色帕巴依乡喀拉布隆村果园补栽项目</t>
  </si>
  <si>
    <t>为喀拉布隆村补栽补植600株杏树，每株80元。</t>
  </si>
  <si>
    <t>为果园果树补栽种植，增加收入来源</t>
  </si>
  <si>
    <t>色帕巴依乡喀拉布隆村果园补栽600株杏树，发展特色林果业</t>
  </si>
  <si>
    <t>AHQ-2021-04</t>
  </si>
  <si>
    <t>阿合奇县色帕巴依乡果树嫁接改良项目</t>
  </si>
  <si>
    <t>为色帕巴依乡5000株果树（3-10cm)进行嫁接，每株30元含嫁接，打药、施肥等）</t>
  </si>
  <si>
    <t>为农牧民果树提质增效，增加收入来源</t>
  </si>
  <si>
    <t>色帕巴依乡5000株果树进行嫁接，病虫害防治，提质增效，增加果树产量，达到增收目的，每株补助200元，38户贫困户受益</t>
  </si>
  <si>
    <t>AHQ-2021-05</t>
  </si>
  <si>
    <t>色帕巴依乡239头牛品种改良为西门塔尔牛，怀孕验收后，每头补助200元。</t>
  </si>
  <si>
    <t>改良牲畜品种，增加农牧民收入</t>
  </si>
  <si>
    <t>对贫困户现有的牲畜进行品种改良，提高牲畜的品种，增加贫困户收入；激发贫困户内生动力</t>
  </si>
  <si>
    <t>AHQ-2021-06</t>
  </si>
  <si>
    <t>色帕巴依乡17户贫困户发展林下特色养殖，新建一座10平米鸡舍每户补助2000元</t>
  </si>
  <si>
    <t>17户发展林下特色经济，以发展养殖业为贫困户增收</t>
  </si>
  <si>
    <t>贫困户利用阿果依杏树林进行养殖鸡，发展林下经济，增加17户贫困户收入，每户预计增收500元，17户贫困户修建鸡舍，有村、乡两级制定统一规格，待验收合格后，进行补助</t>
  </si>
  <si>
    <t>AHQ-2021-07</t>
  </si>
  <si>
    <t>阿合奇县色帕巴依乡喀拉布隆村巴特坎羊集中养殖项目</t>
  </si>
  <si>
    <t>为色帕巴依乡喀拉布隆村购买巴特坎羊50只（种公羊5只，母羊45只）</t>
  </si>
  <si>
    <t>带动农牧民发展畜牧业，实现增收</t>
  </si>
  <si>
    <t>为喀拉布隆村采购帕提肯羊50头，进行牲畜改良，增加贫困户收入</t>
  </si>
  <si>
    <t>AHQ-2021-13</t>
  </si>
  <si>
    <t>阿合奇县色帕巴依乡喀拉布隆村西门塔尔牛采购项目</t>
  </si>
  <si>
    <t>为喀拉布隆村采购西门塔尔牛30头，2头种公牛，母牛28头</t>
  </si>
  <si>
    <t>发展养殖业，助力脱贫攻坚</t>
  </si>
  <si>
    <t>为喀拉布隆村采购西门塔尔牛30头，进行牲畜改良，增加贫困户收入</t>
  </si>
  <si>
    <t>AHQ-2021-08</t>
  </si>
  <si>
    <t>新建50平米暖圈30座，建设围栏形成80平米活动区域，路面平整至村主干路200m宽3m，配备水电设施（其中主水管200m，主电线线路200m）</t>
  </si>
  <si>
    <t>新建暖圈30座，不仅解决别迭里村30户农牧民牛羊无法安全过冬的后顾之忧，同时满足人畜分离基本原则，改善农牧民的人居环境条件。该项目实施后，有效防止30户农牧民牲畜（其中牛30头，羊600只。）因冬季过冷造成死亡，冬季牛羊入圈，避免狼等食肉性动物的侵害，同时也为春季牲畜繁殖提供有利条件，提高幼崽的生存率。该项目的实施使农牧民的生命财产安全得到保障，有效降低牲畜发生意外导致的返贫风险。</t>
  </si>
  <si>
    <t>白谢巴依·马坎</t>
  </si>
  <si>
    <t>AHQ-2021-10</t>
  </si>
  <si>
    <t>阿合奇县色帕巴依乡喀拉布隆村集中养殖区建设项目</t>
  </si>
  <si>
    <t>新建砖混彩钢结构牛圈2座，每座建筑面积300平方米，附带800平方米活动区，钢管围栏400米，食槽100米，新建砖混彩钢结构草料储备库1000平方米，饲料发酵池400平米，新建管理区120平方米，分为办公室、动物防疫室等，通水电1500米</t>
  </si>
  <si>
    <t>为喀拉布隆村建设养殖小区，集中化发展养殖业，解放劳动力，增加就业岗位，缓解草场压力，加快品种改良，提升牲畜品质，更好地实施草场轮牧禁牧，最终达到巩固脱贫成效，形成支柱产业，保护生态环境，提高农牧民收入的目的，户均收入不低于500元。</t>
  </si>
  <si>
    <t>新建的标准化养殖小区，通过合作社对牲畜进行托管流转有效降低养殖风险，可使50户建档立卡贫困户长期收益，有稳定增收来源。而且将牲畜托管流转后可解放剩余劳动力进行劳务输出或通过其他方式增加收入。</t>
  </si>
  <si>
    <t>AHQ-2021-14</t>
  </si>
  <si>
    <t>购买移动药浴池3个</t>
  </si>
  <si>
    <t>为阿合奇镇三个村购买移动药浴池3座，有效解决农牧民牲畜养殖防病疫病能力。</t>
  </si>
  <si>
    <t>通过采购移动药浴池，解决276户贫困户牲畜养殖防病疫病能力，降低养殖风险，增加养殖收入。</t>
  </si>
  <si>
    <t>木拉提别克·木哈什</t>
  </si>
  <si>
    <t>AHQ-2021-15</t>
  </si>
  <si>
    <t>马场阿克巴夏特村土地整治项目</t>
  </si>
  <si>
    <t>库兰萨日克乡三大队阿克巴夏特村集体地</t>
  </si>
  <si>
    <t>马场阿克巴夏特村位于库兰萨日克乡三大队的160亩地进行平整，每亩回填30cm厚种植土，大约需要种植土3.2万m³。新建约500米巨型灌溉水渠。每亩投入约5000元。</t>
  </si>
  <si>
    <t>项目实施后，将确保500亩集体地正常浇水，增加村集体经济收入，增加对贫困家庭的救助。</t>
  </si>
  <si>
    <t>取消</t>
  </si>
  <si>
    <t>AHQ-2021-16</t>
  </si>
  <si>
    <t>解决部分村民因缺土地而致贫的问题，土地平整项目提升贫瘠土地利用效率</t>
  </si>
  <si>
    <t>吉勒得斯村180亩荒地平整，将荒地变良田，后续将以承租的方式面向全体村民公开招租，解决部分村民因缺土地而致贫的问题，土地平整项目提升贫瘠土地利用效率，实现经济社会和环境可持续发展的绿色减贫方式。通过项目建设，一方面增加村集体土地面积，同时也增加农户家庭收入。</t>
  </si>
  <si>
    <t>AHQ-2021-17</t>
  </si>
  <si>
    <t>对500亩低产农田进行平整，区域性回填，回填厚度30cm，田间水渠等配套设施建设</t>
  </si>
  <si>
    <t>解决贫困户饲料短缺的问题，带动贫困户发展畜牧养殖业</t>
  </si>
  <si>
    <t>通过项目建设，（涉及村委会集体地100 亩，农牧民50户400亩，其中建档立卡贫困户26户189亩），该项目实施后，项目覆盖的地块变成标准农田，预计每亩生产青贮饲料（4.5-5.5吨）或苜蓿95捆以上，26 户贫困户将收获青贮饲料（850-1040吨）或苜蓿17955捆。有效的解决我村贫困户饲料短缺的问题，带动贫困户发展畜牧养殖业</t>
  </si>
  <si>
    <t>AHQ-2021-18</t>
  </si>
  <si>
    <t>阿合奇县良种场土地平整项目</t>
  </si>
  <si>
    <t>对良种场两村共计200亩土地进行平整和回填，增加农牧民收入。</t>
  </si>
  <si>
    <t>阿不都赛买提·依米力</t>
  </si>
  <si>
    <t>AHQ-2021-19</t>
  </si>
  <si>
    <t>阿合奇县色帕巴依乡土地耕地改良项目</t>
  </si>
  <si>
    <t>色帕巴依村、喀拉布隆村、阿果依村</t>
  </si>
  <si>
    <t>为色帕巴依乡106户702亩土地改良（色帕巴依村55户450亩、阿果依村23户124亩、喀拉布隆村28户128亩），每亩耕地4立方羊粪，每立方补助50元。</t>
  </si>
  <si>
    <t>色帕巴依乡106户，702亩土地耕地改良，解决了127户贫困户土地贫瘠和高低不平的问题，在土地平整的基础上再进行改良，提质增效，使得贫困户每户能平均收入增加500元。</t>
  </si>
  <si>
    <t>AHQ-2021-20</t>
  </si>
  <si>
    <t>阿合奇县色帕巴依乡土地整治项目</t>
  </si>
  <si>
    <t>对色帕巴依乡260亩地进行土地平整整治，回填80CM种植土，地力改造提升</t>
  </si>
  <si>
    <t>260亩地进行平整，解决土地贫瘠和高低不平的问题，在土地平整的基础上再进行特色农作物种植，使得贫困户每户能平均收入增加500元。</t>
  </si>
  <si>
    <t>AHQ-2021-21</t>
  </si>
  <si>
    <t>阿合奇县色帕巴依乡土地平整项目</t>
  </si>
  <si>
    <t>色帕巴依村土地平整150亩，每亩平整花费1666.66元</t>
  </si>
  <si>
    <t>解决低不平的问题，在土地平整的基础上再进行特色农作物种植，使得贫困户每户能平均收入增加500元。</t>
  </si>
  <si>
    <t>AHQ-2021-23</t>
  </si>
  <si>
    <t>哈拉奇村集体土地300亩平整改良、清洗，及管道设施维护，每亩计划投资0.5万元，种植青储玉米。</t>
  </si>
  <si>
    <t>通过项目带动全乡户贫困户增加收入、推动脱贫攻坚、改善生态环境、提高土壤流失、防沙治沙</t>
  </si>
  <si>
    <t>对哈拉奇乡哈拉奇村300亩土地进行平整，种植青储玉米，带动农牧民进行季节性务工，增加村集体经济。</t>
  </si>
  <si>
    <t>AHQ-2021-24</t>
  </si>
  <si>
    <t>凯利特别克村哈拉加尔1200亩地进行整治，其中900亩地回填30cm厚种植土，大约需要种植土18万m³，300亩地进行平整,需要种子、化肥、机耕费合计50万元，每亩投入约4417元。</t>
  </si>
  <si>
    <t>AHQ-2021-27</t>
  </si>
  <si>
    <t>阿克特克提尔村、别迭里村</t>
  </si>
  <si>
    <t>解决65户贫困户农业生产用水困难的问题，实现农业增产</t>
  </si>
  <si>
    <t>通过项目实施，涉及村委会集体地50  亩，农牧民105户1050亩（其中，建档立卡贫困户65户850亩），彻底解决我村  65户贫困户农业生产用水困难的问题，将农业增产、农牧民增收奠定基础。</t>
  </si>
  <si>
    <t>AHQ-2021-30</t>
  </si>
  <si>
    <t>项目实施后，可解决土地灌溉用水紧张的现状，并能进一步避免农民自开水渠，导致渗水等情况发生，保证了贫困户的农业灌溉</t>
  </si>
  <si>
    <t>通过水渠的建设，能够进一步保证贫困户用水灌溉需求，避免出现自开水渠的情况。</t>
  </si>
  <si>
    <t>AHQ-2021-31</t>
  </si>
  <si>
    <t>AHQ-2021-32</t>
  </si>
  <si>
    <t>阿果依村新建8公里矩形防渗渠及配套设施</t>
  </si>
  <si>
    <t>在阿果依村新建浇灌矩形渠约8公里及渠系配套，提升农牧民生产用水方便程度，增加45户贫困户生产用水方便程度</t>
  </si>
  <si>
    <t>AHQ-2021-33</t>
  </si>
  <si>
    <t>阿合奇县色帕巴依乡色帕巴依村防渗水渠建设项目</t>
  </si>
  <si>
    <t>色帕巴依村同都克咯克路东到西边北面新建2.5公里矩形防渗渠及配套设施</t>
  </si>
  <si>
    <t>在色帕巴依村新建浇灌矩形渠约2.5公里及渠系配套，提升农牧民生产用水方便程度，增加33户贫困户生产用水方便程度</t>
  </si>
  <si>
    <t>AHQ-2021-34</t>
  </si>
  <si>
    <t>苏木塔什乡克孜勒宫拜孜村农渠延伸项目</t>
  </si>
  <si>
    <t>新建农渠约8公里及附属配套设施</t>
  </si>
  <si>
    <t>阿合奇镇农田水渠建设项目为49户贫困户土地灌溉提供了创造了便利的条件，提升农牧民生产用水方便程度，为农牧民农作物增收致富打下了坚实的基础和增加集体经济收入。</t>
  </si>
  <si>
    <t>AHQ-2021-35</t>
  </si>
  <si>
    <t>矩形防渗渠建设约4公里及配套设施</t>
  </si>
  <si>
    <t>阿合奇镇农田水渠建设项目为96户贫困户土地灌溉提供了创造了便利的条件，提升农牧民生产用水方便程度，为农牧民农作物增收致富打下了坚实的基础和增加集体经济收入。</t>
  </si>
  <si>
    <t>AHQ-2021-36</t>
  </si>
  <si>
    <t>哈拉奇乡阿合奇村新建6.2公里矩形防渗渠及配套设施。</t>
  </si>
  <si>
    <t>对阿合奇村5公里防渗渠进行修复，提升农牧民生产用水方便程度，提升113户贫困户生产用水方便程度</t>
  </si>
  <si>
    <t>AHQ-2021-38</t>
  </si>
  <si>
    <t>AHQ-2021-40</t>
  </si>
  <si>
    <t>阿合奇县库兰萨日克乡别迭里村沙棘林地输水管道及配套设施改造工程</t>
  </si>
  <si>
    <t>修建供水主管道约1公里，4公里地下管道维修，减压阀等</t>
  </si>
  <si>
    <t>项目实施后，将解决别迭里沙棘林灌溉困难问题。</t>
  </si>
  <si>
    <t>项目实施后，将提高库兰萨日克乡4000亩沙棘林灌溉用水方便程度，进而提高沙棘的经济效益和生态效益。</t>
  </si>
  <si>
    <t>AHQ-2021-53</t>
  </si>
  <si>
    <t>阿合奇县孔吾拉齐水库灌区供水及草料基地建设工程（灌区供水骨干工程）</t>
  </si>
  <si>
    <t>新建高效节水灌溉面积约2万亩，铺设主管道15公里及村庄供水配套工程</t>
  </si>
  <si>
    <t>项目实施后，巩固全村农田灌溉牲畜饮水问题</t>
  </si>
  <si>
    <t>巩固全村农田灌溉牲畜饮水问题，同时为后期万亩草地开发及高原草药种植提供水源保障</t>
  </si>
  <si>
    <t>AHQ-2021-42</t>
  </si>
  <si>
    <t>2020年农牧业科技示范园新建大棚项目</t>
  </si>
  <si>
    <t>新建大棚20座，长140米，宽10米及配套设施（龙骨架、棉被、10平方米耳房、棚膜、卷帘机等附属设施）。</t>
  </si>
  <si>
    <t>AHQ-2021-25</t>
  </si>
  <si>
    <t>阿合奇县色帕巴依乡喀拉布隆村土地流转补助项目</t>
  </si>
  <si>
    <t>喀拉布隆村土地流转400亩，每亩补助100元。</t>
  </si>
  <si>
    <t>通过土地流转，激发内生动力，解放贫困劳动力，增加贫困户收入</t>
  </si>
  <si>
    <t>AHQ-2021-45</t>
  </si>
  <si>
    <t>阿合奇县良种场特色农作物种植补助项目</t>
  </si>
  <si>
    <t>阿依尼克喀克尔村9户贫困户种植90亩蚕豆，按照每公斤10元钱，每亩地需要35公斤种子的标准进行补助。预计投入资金3.15万元。</t>
  </si>
  <si>
    <t>对9户贫困户种植蚕豆按照每亩100元进行补助，预计每户贫困户种植10亩。减少种植成本。</t>
  </si>
  <si>
    <t>通过对每亩种植作物进行补助，提高特色农作物种植的净利润，达到增收目的。</t>
  </si>
  <si>
    <t>AHQ-2021-65</t>
  </si>
  <si>
    <t>马场2020年农产品仓储保鲜冷链设施建设项目</t>
  </si>
  <si>
    <t>马场阿克巴夏特村</t>
  </si>
  <si>
    <t>建设约50㎡冷藏库一座，冷藏设备约15万元，配套不锈钢货架、吊钩、消毒灯等配套设备。</t>
  </si>
  <si>
    <t>完善养殖小区产业布局，达到养殖、销售一体化，增加产品经济效益，增加农牧民以及村集体的分红受益</t>
  </si>
  <si>
    <t>AHQ-2021-46</t>
  </si>
  <si>
    <t>AHQ-2021-48</t>
  </si>
  <si>
    <t>阿合奇县马场凯利特别克村、阿克巴夏特村、博孜塔拉村道路硬化工程</t>
  </si>
  <si>
    <t>凯利特别克村、阿克巴夏特村、博孜塔拉村</t>
  </si>
  <si>
    <t>采用四级公路标准，路线全长7.37公里，设计时速：20公里/小时，路面宽度：5米，路面类型：砂石路面。</t>
  </si>
  <si>
    <t>完善农村公路建设，改变贫困群众出行难。改善乡村交通运输状况，</t>
  </si>
  <si>
    <t>马场凯利特别克村、阿克巴夏特村、博孜塔拉村新建7.37公里农村公路，提升农牧民出门方便程度，解决45户贫困户出行不便问题</t>
  </si>
  <si>
    <t>交通局</t>
  </si>
  <si>
    <t>布依拉西·马克来克</t>
  </si>
  <si>
    <t>李明</t>
  </si>
  <si>
    <t>公共设施建设专项组</t>
  </si>
  <si>
    <t>AHQ-2021-50</t>
  </si>
  <si>
    <t>AHQ-2021-51</t>
  </si>
  <si>
    <t>AHQ-2021-55</t>
  </si>
  <si>
    <t>阿合奇县哈拉奇乡哈拉奇村比克什托牧业点蓄水池建设项目</t>
  </si>
  <si>
    <t>哈拉奇乡哈拉奇村</t>
  </si>
  <si>
    <t>新建300m³蓄水池1座及配套设施</t>
  </si>
  <si>
    <t>项目实施后，可解决哈拉奇村比克什托牧业点30户生产用水的问题。</t>
  </si>
  <si>
    <t>对哈拉奇村比克什托牧业点3公里的修建，提升农牧民生产用水方便程度，提升30户贫困户生产用水方便程度</t>
  </si>
  <si>
    <t>AHQ-2021-56</t>
  </si>
  <si>
    <t>阿合奇县良种场阿依尼喀克尔村自来水管网改造提升项目</t>
  </si>
  <si>
    <t>改造提升</t>
  </si>
  <si>
    <t>良种场阿依尼喀克尔村</t>
  </si>
  <si>
    <t>改造提升全村自来水管道及配套设施，新增自动供水系统1套</t>
  </si>
  <si>
    <t>项目实施后，可提升改造贫困户的安全饮水问题</t>
  </si>
  <si>
    <t>AHQ-2021-57</t>
  </si>
  <si>
    <t>阿合奇县农村自来水厂配套设施改造提升项目</t>
  </si>
  <si>
    <t>全县各农村水厂</t>
  </si>
  <si>
    <t>计划改造提升农村集中供水水厂供暖设施约40套,避雷设施40套，供水设备更换25套（包括水泵和变频器），水厂供电线路整理及总计量水表及水泵专用供电电表40套，以及其他设施维修改造提升项目</t>
  </si>
  <si>
    <t>改造提升农村集中供水水厂设备，有效提升巩固全县贫困户取水、用水方便程</t>
  </si>
  <si>
    <t>AHQ-2021-58</t>
  </si>
  <si>
    <t>项目实施后，可巩固提升187户贫困户的安全饮水问题</t>
  </si>
  <si>
    <t>5.防洪坝</t>
  </si>
  <si>
    <t>AHQ-2021-60</t>
  </si>
  <si>
    <t>阿合奇县色帕巴依乡色帕巴依村小流域治理工程工程</t>
  </si>
  <si>
    <t>色帕巴依乡色帕巴依村</t>
  </si>
  <si>
    <t>新建排洪渠2.5km</t>
  </si>
  <si>
    <t>通过项目的实施，一是解决农牧民的土地灌溉问题，有利于农牧民种植农作物，从而提高农牧民的经济收入；二是防止发生洪涝灾害，给农牧民造成经济损失。</t>
  </si>
  <si>
    <t xml:space="preserve">
彭新辉</t>
  </si>
  <si>
    <t>AHQ-2021-64</t>
  </si>
  <si>
    <t>阿合奇县苏木塔什乡阿合塔拉村哈依尔玛山洪防治工程</t>
  </si>
  <si>
    <t>新建防洪堤100m</t>
  </si>
  <si>
    <t>AHQ-2021-66</t>
  </si>
  <si>
    <t>阿合奇县阿合奇镇吾曲村三队小木孜都克泄洪渠工程</t>
  </si>
  <si>
    <t>吾曲村</t>
  </si>
  <si>
    <t>新建泄洪渠1km</t>
  </si>
  <si>
    <t>AHQ-2021-61</t>
  </si>
  <si>
    <t>在哈拉布拉克乡哈拉布拉克村玛纳斯小区排污管道维护，提升26户贫困户人居环境。</t>
  </si>
  <si>
    <t>AHQ-2021-62</t>
  </si>
  <si>
    <t>阿合奇县哈拉布拉克乡阿克翁库尔村库尔萨依小组垃圾中转站建设项目</t>
  </si>
  <si>
    <t>新建垃圾中转站一座，采购垃圾车一辆及垃圾船</t>
  </si>
  <si>
    <t>AHQ-2021-63</t>
  </si>
  <si>
    <t>金融</t>
  </si>
  <si>
    <t>阿合奇县扶贫小额贷款贴息</t>
  </si>
  <si>
    <t>阿克巴夏特村、博孜塔拉村、凯利特别克村、哈拉布拉克村、阿克翁库尔村、麦尔开其村、哈拉奇村、阿合奇村、布隆村、苏木塔什村、克孜勒宫拜孜村、阿合塔拉村、皮羌村、吾曲村、佳朗奇村、阿果依村、喀拉布隆村、色帕巴依村、阿依尼克喀克尔村、玉山古西村、吉勒得斯村、别迭里村、阿克特克提尔村</t>
  </si>
  <si>
    <t>为享受两免小额贷款贫困户进行贴息</t>
  </si>
  <si>
    <t>为全县2137户贫困户扶贫小额信贷，提供贴息，促进户均增收1000元以上，确保贫困户稳定脱贫</t>
  </si>
  <si>
    <t>预计为2137户贫困户扶贫小额信贷，提供贴息，促进贫困户生产发展，减轻贫困户还款压力</t>
  </si>
  <si>
    <t>财政局</t>
  </si>
  <si>
    <t>石林</t>
  </si>
  <si>
    <t>资金保障专项组</t>
  </si>
  <si>
    <t>阿合奇县2021年脱贫攻坚项目计划分类情况统计表</t>
  </si>
  <si>
    <t>项目个数</t>
  </si>
  <si>
    <t>建设规模</t>
  </si>
  <si>
    <t>资金规模</t>
  </si>
  <si>
    <t>单位</t>
  </si>
  <si>
    <t>万元</t>
  </si>
  <si>
    <t>占报备批次资金比例（%）</t>
  </si>
  <si>
    <t>农贸市场</t>
  </si>
  <si>
    <t>一</t>
  </si>
  <si>
    <t>产业增收工程</t>
  </si>
  <si>
    <t>扶贫商铺（超市)</t>
  </si>
  <si>
    <t>（一）</t>
  </si>
  <si>
    <t>优质林果业</t>
  </si>
  <si>
    <t>扶贫就业基地</t>
  </si>
  <si>
    <t>常规定植</t>
  </si>
  <si>
    <t>亩</t>
  </si>
  <si>
    <t>农用机械设备采购</t>
  </si>
  <si>
    <t>矮化密植（简约化栽培）</t>
  </si>
  <si>
    <t>（九）</t>
  </si>
  <si>
    <t>旅游扶贫</t>
  </si>
  <si>
    <t>座</t>
  </si>
  <si>
    <t>林果嫁接</t>
  </si>
  <si>
    <t>株</t>
  </si>
  <si>
    <t>（十）</t>
  </si>
  <si>
    <t>庭院经济建设工程</t>
  </si>
  <si>
    <t>果蔬晾房</t>
  </si>
  <si>
    <t>（十一）</t>
  </si>
  <si>
    <t>专业合作社</t>
  </si>
  <si>
    <t>密植果园改造</t>
  </si>
  <si>
    <t>二</t>
  </si>
  <si>
    <t>就业和技能技术培训工程</t>
  </si>
  <si>
    <t>（二）</t>
  </si>
  <si>
    <t>标准化养殖</t>
  </si>
  <si>
    <t>实用技术培训</t>
  </si>
  <si>
    <t>畜禽养殖</t>
  </si>
  <si>
    <t>劳动力转移培训</t>
  </si>
  <si>
    <t>特色养殖</t>
  </si>
  <si>
    <t>头</t>
  </si>
  <si>
    <t>创业致富带头人培训</t>
  </si>
  <si>
    <t>畜禽圈舍</t>
  </si>
  <si>
    <t>以奖代补类项目</t>
  </si>
  <si>
    <t>饲草料地</t>
  </si>
  <si>
    <t>三</t>
  </si>
  <si>
    <t>住房安全工程</t>
  </si>
  <si>
    <t>小型饲料加工（设施）设备</t>
  </si>
  <si>
    <t>住房安全建设（危旧住房改造加固和新建住房）</t>
  </si>
  <si>
    <t>标准化养殖基地</t>
  </si>
  <si>
    <t>电力入户</t>
  </si>
  <si>
    <t>防疫和良种项目(其他类）</t>
  </si>
  <si>
    <t>个</t>
  </si>
  <si>
    <t>自来水入户</t>
  </si>
  <si>
    <t>（三）</t>
  </si>
  <si>
    <t>基本农田建设</t>
  </si>
  <si>
    <t>户用暖气设备</t>
  </si>
  <si>
    <t>低质土地整治</t>
  </si>
  <si>
    <t>其他</t>
  </si>
  <si>
    <t>排碱渠</t>
  </si>
  <si>
    <t>四</t>
  </si>
  <si>
    <t>基础设施</t>
  </si>
  <si>
    <t>节水灌溉</t>
  </si>
  <si>
    <t>村组道路建设</t>
  </si>
  <si>
    <t>公里</t>
  </si>
  <si>
    <t>防渗渠建设</t>
  </si>
  <si>
    <t>农村安全饮水工程</t>
  </si>
  <si>
    <t>其它脱贫攻坚有关的农田水利建设</t>
  </si>
  <si>
    <t>电力工程（大电网类等项目）</t>
  </si>
  <si>
    <t>农业提质增效</t>
  </si>
  <si>
    <t>供暖项目</t>
  </si>
  <si>
    <t>（四）</t>
  </si>
  <si>
    <t>设施农业</t>
  </si>
  <si>
    <t>防洪坝</t>
  </si>
  <si>
    <t>拱棚建设</t>
  </si>
  <si>
    <t>农村管网及污水处理</t>
  </si>
  <si>
    <t>套</t>
  </si>
  <si>
    <t>大棚建设</t>
  </si>
  <si>
    <t>五</t>
  </si>
  <si>
    <t>公共设施</t>
  </si>
  <si>
    <t>农产品加工</t>
  </si>
  <si>
    <t>公共厕所</t>
  </si>
  <si>
    <t>其他(土地流转）</t>
  </si>
  <si>
    <t>一接近项目（含小澡堂）</t>
  </si>
  <si>
    <t>（五）</t>
  </si>
  <si>
    <t>特色种植业</t>
  </si>
  <si>
    <t>文化卫生</t>
  </si>
  <si>
    <t>（六）</t>
  </si>
  <si>
    <t xml:space="preserve"> 小型手工业工程</t>
  </si>
  <si>
    <t>六</t>
  </si>
  <si>
    <t>（七）</t>
  </si>
  <si>
    <t>扶贫车间（卫星工厂、家庭作坊等）</t>
  </si>
  <si>
    <t>光伏扶贫</t>
  </si>
  <si>
    <t>（八）</t>
  </si>
  <si>
    <t>资产收益类</t>
  </si>
  <si>
    <t>金融扶贫</t>
  </si>
  <si>
    <t>户</t>
  </si>
  <si>
    <t>冷藏库、保鲜库</t>
  </si>
  <si>
    <t>平米</t>
  </si>
  <si>
    <t>县级扶贫资金项目管理</t>
  </si>
  <si>
    <t>阿合奇县2021年巩固拓展脱贫攻坚成果项目计划第一批启动实施项目表</t>
  </si>
  <si>
    <t>第一批启动</t>
  </si>
  <si>
    <t>马场阿克巴夏特村位于库兰萨日克乡三大队的160亩地进行平整，每亩回填30cm厚种植土，大约需要种植土3.2万m³。新建约500米矩型灌溉水渠。每亩投入约5000元。</t>
  </si>
  <si>
    <t>阿合奇县色帕巴依乡色帕巴依村小流域治理工程</t>
  </si>
  <si>
    <t>2023年贫困县涉农资金统筹整合实施方案项目汇总表</t>
  </si>
  <si>
    <t>附表</t>
  </si>
  <si>
    <t>填报人：张震</t>
  </si>
  <si>
    <t>联系电话：</t>
  </si>
  <si>
    <t>实施地点</t>
  </si>
  <si>
    <t>计划完工月份</t>
  </si>
  <si>
    <t>责任单位</t>
  </si>
  <si>
    <t>建设任务</t>
  </si>
  <si>
    <t>项目类型</t>
  </si>
  <si>
    <t>资金来源项目名称</t>
  </si>
  <si>
    <t>资金规模（元）</t>
  </si>
  <si>
    <t>计划完成支出时间</t>
  </si>
  <si>
    <t>农业生产发展</t>
  </si>
  <si>
    <t>农村基础设施建设</t>
  </si>
  <si>
    <t>小计</t>
  </si>
  <si>
    <t>中央</t>
  </si>
  <si>
    <t>自治区</t>
  </si>
  <si>
    <t>地州</t>
  </si>
  <si>
    <t>县级</t>
  </si>
  <si>
    <t>阿合奇县苏木塔什乡孔吾拉奇村人工饲草料基地建设项目</t>
  </si>
  <si>
    <t>苏木塔什乡苏木塔什村（孔吾拉奇）</t>
  </si>
  <si>
    <t>苏木塔什乡人民政府</t>
  </si>
  <si>
    <t>新建人工饲草料基地15000亩，投资1829.653677万元；新建防渗渠21条，总长46.086㎞，投资2935.728781万元，其中干渠1条长8.418㎞，1米高，1米宽，流量1.05方/S；支渠4条长6.292㎞，1.2米高，1.2米宽，流量0.73方/S；斗渠16条长31.376㎞，0.6米高，0.6米宽，流量0.2方/S；配套渠系建筑物652座；田间道路5条长18.253㎞，投资127.881709万元；新建管理生产用房3处，每处140㎡，总共420㎡，投资56.7万元；配套12类农机具38台（辆），约250万元，其中翻转犁4台，1204型拖拉机4台，联合整地机2台，高栏拖车4辆，754型拖拉机4台，播种机4台，打捆机（方捆）4台，搂草机2台，割草机4台，旋耕机2台，904型拖拉机2台，1804拖拉机2台。
资产归属分配给8个村。哈拉奇乡阿合奇村1500亩；苏木塔什乡苏木塔什村3500亩（其中孔吾拉奇村2500亩）；苏木塔什乡阿合塔拉村2500亩；色帕巴依乡阿果依村、色帕巴依村、喀拉布隆村3个村各1500亩。
阿合奇镇皮羌村和吾曲村各1500亩。
项目第一年预计收益150万元，作为村集体经济收入（其中30%用于脱贫户、监测户及困难群众帮扶，40%用于村级公益事业支出，30%用于村集体扩大再生产）。第一年预计吸纳就业30人次，增加就业收入约30万元</t>
  </si>
  <si>
    <t>√</t>
  </si>
  <si>
    <t>农业生产</t>
  </si>
  <si>
    <t>中央财政衔接推进乡村振兴补助资金</t>
  </si>
  <si>
    <t>2023.10.31</t>
  </si>
  <si>
    <t>自治区财政衔接推进乡村振兴补助资金</t>
  </si>
  <si>
    <t>生猪（牛羊）调出大县奖励资金（省级统筹部分）</t>
  </si>
  <si>
    <t>中央农村环境整治资金</t>
  </si>
  <si>
    <t>林业草原生态保护恢复资金（草原生态修复治理补助部分）</t>
  </si>
  <si>
    <t>林业改革发展资金（不含森林资源管护和相关试点资金）</t>
  </si>
  <si>
    <t>农村综合改革转移支付</t>
  </si>
  <si>
    <t>地区衔接配套资金</t>
  </si>
  <si>
    <t>彩票公益金</t>
  </si>
  <si>
    <t>县级配套衔接资金</t>
  </si>
  <si>
    <t>中央预算内投资用于“三农”建设部分（不包括国家水网骨干工程、水安全保障工程、气象基础设施、农村电网巩固提升工程、生态保护和修复方面的支出）</t>
  </si>
  <si>
    <t>车辆购置税收入补助地方用于一般公路建设项目资金（支持农村公路部分）</t>
  </si>
  <si>
    <t>阿合奇县阿合奇镇佳朗奇村奥若巴什人工饲草料基地建设项目</t>
  </si>
  <si>
    <t>阿合奇镇人民政府</t>
  </si>
  <si>
    <t>（1)实施面积5423亩，土地找平面积5062亩;(2) 客土改沙4351亩;共计投资936.4万元。(3)新建管道13条，其中PVC-M管道630管径总长为1.277km，PVC-M管道500管径总长为3.764km，PVC-M管道400管径总长为1.061km，PVC-M管道315管径总长为8.443km，PVC-M管道250管径总长为0.848km，总长度为15.37km，设计流量为0.062-0.404m3/s，配套管系建筑物383座(配套减压池(转换池)3座，穿路12处，阀井16座，排水井11座，镇墩34座，消能井307座)，投资601.5万元。(4)新建道路16条，长度22.62km(其中田间道路8条长15.10km，生产道路8条长7.52km)，投资18万元。(5)新建泄洪渠2条，长3.00km，投资20.67万元。
该项目建成后将固定资产分别确权移交给佳朗奇村、吾曲村、皮羌村村民委员会，计划与阿合奇县托河农牧业综合投资开发有限责任公司签订土地承包协议，首年按150元/亩，第二年按250元/亩，第三年按300元/亩，以后年度按当年的草料市场行情对承包费采用逐年保持或递增的方式进行受益，预计2024年收益为65.265万元，该承包费不仅可用于壮大各村村集体、救助脱贫户、监测户，同时为脱贫人口提供就业岗位等。</t>
  </si>
  <si>
    <t>阿合奇县马场人工饲草料地建设项目</t>
  </si>
  <si>
    <t>阿克巴夏特村
老场部</t>
  </si>
  <si>
    <t>阿合奇县马场管理委员</t>
  </si>
  <si>
    <t>新建草料基地916亩；土壤回填投资310万元、配套斗、农渠37条，长度8.515㎞投资10万元；配套渠系建筑物3座，机耕道6条，长度4.456㎞，投资2万元；配套916亩地的种子及农家肥投资25万元
改项目建成后将固定资产移交给博孜塔拉村计划与阿合奇县马场冰川牦牛培育农牧民专业合作社签订土地承包协议，按照50元/亩地租赁，往后年度按照草料市场行情采用逐年保持或递增的方式进行租赁受益，预计受益4.5万元，改地可用于壮大村集体、救助脱贫户等，</t>
  </si>
  <si>
    <t>2023.5.31</t>
  </si>
  <si>
    <t>阿合奇县哈拉奇乡2023年草料基地建设项目</t>
  </si>
  <si>
    <t>阿合奇村、哈拉奇村</t>
  </si>
  <si>
    <t>哈拉奇乡人民政府</t>
  </si>
  <si>
    <t>1、新建草料地3133亩，土地找平2811亩，投资936万元；新建渠道17条，长6.479㎞，投资277万元（其中矩形防渗渠11条5.289㎞，土渠6条，1.19㎞，设计流量为 0.10 m³/s）；配套渠系建筑物257座（其中水闸35座，农桥8座，消力池30座，配套分水口184座），新建道路13条，长度11.054㎞，投资12万元（其中田间道路5.91㎞，4米宽，生产道路5.144㎞，3米宽）及农机具等附属设施设备投资210万元（2台1804拖拉机；2台1204拖拉机；4台704拖拉机；2台旋耕机；4台翻转犁铧；1台打埂机；4个车斗；5台割草机；1台打捆机）
2、项目建成后通过农牧民拉牛羊粪回田的形式入股，以发放草料的形式分红，保底为全乡农业户籍人口每人发放价值400元草料，全乡受益。
3、项目资产归阿合奇村、哈拉奇村所有。</t>
  </si>
  <si>
    <t>自治区安排基本建设投资用于“三农”部分</t>
  </si>
  <si>
    <t>阿合奇县苏木塔什乡孔吾拉奇水库灌区供水及草料基地建设工程（灌区骨干供水工程）</t>
  </si>
  <si>
    <t>本工程灌溉面积为2.08万亩，为Ⅳ等小（1）型工程，主要建筑物为4级，次要建筑物为5级。本工程采用续灌方式，其设计流量为Q设=1.14m³/s,Q加=1.42m³/s。
1.新建输配水干渠（管）约11.079公里（其中DN900钢管2.025km，DN800钢管9.054km）及配套建筑物23座，其中3座减压池（带两处动物饮水口），穿防洪提1处，柏油路1处，设置工作阀井2座，排气阀井11座，投资2271.61万元；2.引水管道2.6公里，投资32.09万元；3.建筑物26座，投资368.84万元。</t>
  </si>
  <si>
    <t>水利发展</t>
  </si>
  <si>
    <t>阿合奇县阿合奇镇奥若巴什泵站提水灌溉工程</t>
  </si>
  <si>
    <t>本工程等别为Ⅳ等，工程规模为小（1）型工程。主要建筑物级别为4级，次要建筑物和临时建筑物为5级建筑物。该工程建设任务为满足规划5500亩饲草料地种植作物灌溉的水源水量。
建设内容为新建1.虹吸管取水首部，投资6.39万元；2.引水渠206m，投资40.32万元；3.进水池1座，投资15.99万元；4.退水池130m，投资24.66万元；5.泵站1座，总装机为315kw,水泵扬程78m，设2台机组（1用1备），投资142.10万元；6.输水管线1.73km，其中穿越河道陡坎段长100m，设计流量0.28m³/s，采用DN500涂塑钢管，PN1.6MPa,投资225.92万元；7.9000m³高位水池1座，正常蓄水位为2061.00m，投资46.81万元。</t>
  </si>
  <si>
    <t>阿合奇县马场阿克巴夏特引水渠首及渠道改扩建工程</t>
  </si>
  <si>
    <t>该工程建设任务为灌溉阿合奇县哈拉布拉克中型灌区马场片区和哈拉布拉克片区，控制总灌溉面积1.953万亩。本工程引水渠首工程等级为Ⅳ级，工程规模为小（1）型，主要建筑物级别为4级，次要建筑物级别为5级；渠道工程等级为5级，工程规模为小（2）型，主要建筑物级别为5级，次要建筑物级别为5级。
新建引水灌溉渠首1座，设计流量1.4m³/s，投资420.09万元，配套连通干渠约4.5公里，投资1271.27万元，二支渠延长段240m，投资20.66万元，三支渠延长段72m及渠系建筑物，投资10.55万元；信息化管控、现代取水计量配套设施、标准化示范中型灌区配套设施等</t>
  </si>
  <si>
    <t>阿合奇县阿合奇镇佳朗奇冬吾孜都克草料基地引水工程</t>
  </si>
  <si>
    <t>本工程设计灌水率为 0.63m³/s/万 亩，灌溉面积 0.30 万亩，设计水平年灌溉净需水量 84.48万m3，灌溉毛需水量98.97万m3，引水设计流量 0.22m³/s。综合确定本工程等别为V等小（2）型工程。主要建筑物为 5级，次要建筑物为5级，临时建筑物为5级。
新建渠首1座，投资140.72万元；冲沙闸1座，投资76.42万元；引水闸1座，投资25.82万元；沉砂池1座，投资65.92万元；300立方米蓄水池1座，投资21.22万元；引水管道1.876千米及附属建筑物等，投资190万元。</t>
  </si>
  <si>
    <t>自治区农村环境整治资金</t>
  </si>
  <si>
    <t>自治区林业补助资金</t>
  </si>
  <si>
    <t>阿合奇县苏木塔什乡阿合塔拉村猎鹰场人工饲草料基地建设项目</t>
  </si>
  <si>
    <t>（1）实施面积1075亩，土地平整回填面积991亩，投资164.22万元（2）0.32万立方沉沙蓄水池及引水渠节制分水闸，投资29.71万元，（3）1.53万立方高位蓄水池及高位蓄水池放水口，投资79.71万元，（4）新建扬水管线一条，DN300钢管2.811km，穿越工程1处，泵房一处，投资122.22万元，（5）新建放水主管道6.458km，其中PVC—M管道DN400管径630m，PVC—M管道DN315管径5.281km，PVC—M管道DN90管道547m，投资115.085万元，（6）供电线路安装600米，变压器1套，投资15.628万元，（7）采购种子化肥一批，投资30万元。
该项目建成后将固定资产确权移交给阿合塔拉村，计划自行种植，收益按当年饲草料平均售出价格计算，饲草料的收益用于壮大村集体、救助脱贫户、监测户，为脱贫人口提供就业岗位，开发公益性岗位等。</t>
  </si>
  <si>
    <t>2023.9.30</t>
  </si>
  <si>
    <t>阿合奇县色帕巴依乡人工饲草料基地建设项目</t>
  </si>
  <si>
    <t>1、引水干渠5+845处已建节制分水闸前修建右分水闸引水至0.22万m3沉砂蓄水池（池顶高程1863.7m、最高蓄水位1863.2m、池底高程1860.2m、有效容积0.17万m3），投资20.84万元；2、泵站、供电系统及扬水管道1383m（扬程80m、DN200压力钢管扬水管道、两台D360-40*2卧式离心泵），投资93.3万元；3、108.75m3高位汇水池，投资1.90万元；4、1587亩草料基地开发，投资433.61万元；5、DN315/0.63Mpa4380m、DN90/0.63Mpa481m，投资76.942万元
该项目建成后计划将固定资产分别确定权移交给阿果依村、色帕巴依村、喀拉布隆村，计划色帕巴依乡农牧头公司牵头运营，带动全乡低收入群众以入股羊粪等方式进行分红。</t>
  </si>
  <si>
    <t>色帕巴依乡人民政府</t>
  </si>
  <si>
    <t>阿合奇县困难群众饮用低氟边销茶项目</t>
  </si>
  <si>
    <t>各乡镇场</t>
  </si>
  <si>
    <t>为阿合奇县3814户困难群众按100元/户购买低氟边销茶，每户发放3公斤，投资36.9958万元</t>
  </si>
  <si>
    <t>农村综合改革</t>
  </si>
  <si>
    <t>2023.12.31</t>
  </si>
  <si>
    <t>阿合奇县哈拉奇乡2023年防渗渠建设以工代赈示范项目</t>
  </si>
  <si>
    <t>为哈拉奇乡改建9.9公里矩形防渗渠，维修0.6km矩形防渗渠，总计10.5km.配套渠系建筑物182座，其中已建13座，新建169座（新建6米涵桥18座、新建跌水4座、新建公路桥2座、新建渠下涵1座、新建节制单向分水闸125座、新建节制双向分水闸14座新建单向水闸2座、新建引水闸3座）；灌溉流量0.1-0.2立方米每秒。2、项目资产归阿合奇村、哈拉奇村所有。</t>
  </si>
  <si>
    <t>阿合奇县就业补助项目-外出务工交通补助</t>
  </si>
  <si>
    <t>阿合奇镇、哈拉布拉克乡、哈拉奇乡、苏木塔什乡、库兰萨日克乡、色帕巴依乡、马场管理委员会、良种繁育场</t>
  </si>
  <si>
    <t>对2023年克州以外务工，且务工时长达到3个月以上的脱贫人口，对其外出务工产生的往返一次性交通补贴，补贴标准按照其实际路程适当给予交通补贴</t>
  </si>
  <si>
    <t>人力资源社会保障局</t>
  </si>
  <si>
    <t>合    计：</t>
  </si>
  <si>
    <t>填表说明++</t>
  </si>
  <si>
    <t xml:space="preserve"> </t>
  </si>
</sst>
</file>

<file path=xl/styles.xml><?xml version="1.0" encoding="utf-8"?>
<styleSheet xmlns="http://schemas.openxmlformats.org/spreadsheetml/2006/main">
  <numFmts count="12">
    <numFmt numFmtId="44" formatCode="_ &quot;￥&quot;* #,##0.00_ ;_ &quot;￥&quot;* \-#,##0.00_ ;_ &quot;￥&quot;* &quot;-&quot;??_ ;_ @_ "/>
    <numFmt numFmtId="176" formatCode="yyyy&quot;年&quot;m&quot;月&quot;;@"/>
    <numFmt numFmtId="41" formatCode="_ * #,##0_ ;_ * \-#,##0_ ;_ * &quot;-&quot;_ ;_ @_ "/>
    <numFmt numFmtId="177" formatCode="0;[Red]0"/>
    <numFmt numFmtId="43" formatCode="_ * #,##0.00_ ;_ * \-#,##0.00_ ;_ * &quot;-&quot;??_ ;_ @_ "/>
    <numFmt numFmtId="178" formatCode="0.0_ "/>
    <numFmt numFmtId="42" formatCode="_ &quot;￥&quot;* #,##0_ ;_ &quot;￥&quot;* \-#,##0_ ;_ &quot;￥&quot;* &quot;-&quot;_ ;_ @_ "/>
    <numFmt numFmtId="179" formatCode="0.000_ "/>
    <numFmt numFmtId="180" formatCode="0_);[Red]\(0\)"/>
    <numFmt numFmtId="181" formatCode="0_ "/>
    <numFmt numFmtId="182" formatCode="0.00_ "/>
    <numFmt numFmtId="183" formatCode="0.00;[Red]0.00"/>
  </numFmts>
  <fonts count="60">
    <font>
      <sz val="11"/>
      <color theme="1"/>
      <name val="宋体"/>
      <charset val="134"/>
      <scheme val="minor"/>
    </font>
    <font>
      <b/>
      <sz val="11"/>
      <color theme="1"/>
      <name val="宋体"/>
      <charset val="134"/>
      <scheme val="minor"/>
    </font>
    <font>
      <sz val="11"/>
      <name val="宋体"/>
      <charset val="134"/>
      <scheme val="minor"/>
    </font>
    <font>
      <b/>
      <sz val="26"/>
      <name val="方正小标宋简体"/>
      <charset val="134"/>
    </font>
    <font>
      <b/>
      <sz val="36"/>
      <name val="方正小标宋简体"/>
      <charset val="134"/>
    </font>
    <font>
      <b/>
      <sz val="10"/>
      <name val="宋体"/>
      <charset val="134"/>
    </font>
    <font>
      <b/>
      <sz val="10"/>
      <name val="宋体"/>
      <charset val="134"/>
      <scheme val="minor"/>
    </font>
    <font>
      <b/>
      <sz val="11"/>
      <name val="宋体"/>
      <charset val="134"/>
      <scheme val="minor"/>
    </font>
    <font>
      <sz val="10"/>
      <color theme="0"/>
      <name val="宋体"/>
      <charset val="134"/>
    </font>
    <font>
      <b/>
      <sz val="10"/>
      <name val="黑体"/>
      <charset val="134"/>
    </font>
    <font>
      <sz val="12"/>
      <name val="宋体"/>
      <charset val="134"/>
      <scheme val="minor"/>
    </font>
    <font>
      <sz val="12"/>
      <name val="宋体"/>
      <charset val="134"/>
    </font>
    <font>
      <sz val="12"/>
      <color theme="1"/>
      <name val="宋体"/>
      <charset val="134"/>
    </font>
    <font>
      <sz val="11"/>
      <color theme="1"/>
      <name val="宋体"/>
      <charset val="134"/>
    </font>
    <font>
      <b/>
      <sz val="10"/>
      <color theme="1"/>
      <name val="黑体"/>
      <charset val="134"/>
    </font>
    <font>
      <b/>
      <sz val="12"/>
      <name val="宋体"/>
      <charset val="134"/>
      <scheme val="minor"/>
    </font>
    <font>
      <sz val="10"/>
      <name val="宋体"/>
      <charset val="134"/>
    </font>
    <font>
      <sz val="11"/>
      <name val="宋体"/>
      <charset val="134"/>
    </font>
    <font>
      <sz val="10"/>
      <color theme="1"/>
      <name val="宋体"/>
      <charset val="134"/>
      <scheme val="minor"/>
    </font>
    <font>
      <sz val="12"/>
      <color theme="1"/>
      <name val="宋体"/>
      <charset val="134"/>
      <scheme val="minor"/>
    </font>
    <font>
      <b/>
      <sz val="10"/>
      <color theme="0"/>
      <name val="宋体"/>
      <charset val="134"/>
    </font>
    <font>
      <b/>
      <sz val="11"/>
      <color theme="1"/>
      <name val="宋体"/>
      <charset val="134"/>
    </font>
    <font>
      <b/>
      <sz val="11"/>
      <name val="宋体"/>
      <charset val="134"/>
    </font>
    <font>
      <b/>
      <sz val="10"/>
      <color theme="1"/>
      <name val="宋体"/>
      <charset val="134"/>
      <scheme val="minor"/>
    </font>
    <font>
      <b/>
      <sz val="14"/>
      <name val="方正小标宋简体"/>
      <charset val="134"/>
    </font>
    <font>
      <sz val="9"/>
      <name val="宋体"/>
      <charset val="134"/>
    </font>
    <font>
      <sz val="9"/>
      <name val="宋体"/>
      <charset val="134"/>
      <scheme val="minor"/>
    </font>
    <font>
      <sz val="16"/>
      <name val="方正小标宋简体"/>
      <charset val="134"/>
    </font>
    <font>
      <sz val="12"/>
      <name val="黑体"/>
      <charset val="134"/>
    </font>
    <font>
      <sz val="10"/>
      <name val="宋体"/>
      <charset val="134"/>
      <scheme val="minor"/>
    </font>
    <font>
      <sz val="12"/>
      <color rgb="FFFF0000"/>
      <name val="宋体"/>
      <charset val="134"/>
      <scheme val="minor"/>
    </font>
    <font>
      <sz val="14"/>
      <name val="宋体"/>
      <charset val="134"/>
    </font>
    <font>
      <b/>
      <sz val="14"/>
      <name val="宋体"/>
      <charset val="134"/>
    </font>
    <font>
      <sz val="20"/>
      <name val="宋体"/>
      <charset val="134"/>
    </font>
    <font>
      <sz val="11"/>
      <color indexed="8"/>
      <name val="宋体"/>
      <charset val="134"/>
    </font>
    <font>
      <sz val="26"/>
      <name val="方正小标宋简体"/>
      <charset val="134"/>
    </font>
    <font>
      <sz val="14"/>
      <name val="方正小标宋简体"/>
      <charset val="134"/>
    </font>
    <font>
      <sz val="14"/>
      <name val="仿宋"/>
      <charset val="134"/>
    </font>
    <font>
      <sz val="14"/>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b/>
      <sz val="9"/>
      <name val="宋体"/>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39" fillId="29" borderId="0" applyNumberFormat="0" applyBorder="0" applyAlignment="0" applyProtection="0">
      <alignment vertical="center"/>
    </xf>
    <xf numFmtId="0" fontId="54" fillId="2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46" fillId="12" borderId="0" applyNumberFormat="0" applyBorder="0" applyAlignment="0" applyProtection="0">
      <alignment vertical="center"/>
    </xf>
    <xf numFmtId="43" fontId="0" fillId="0" borderId="0" applyFont="0" applyFill="0" applyBorder="0" applyAlignment="0" applyProtection="0">
      <alignment vertical="center"/>
    </xf>
    <xf numFmtId="0" fontId="47" fillId="25" borderId="0" applyNumberFormat="0" applyBorder="0" applyAlignment="0" applyProtection="0">
      <alignment vertical="center"/>
    </xf>
    <xf numFmtId="0" fontId="52" fillId="0" borderId="0" applyNumberFormat="0" applyFill="0" applyBorder="0" applyAlignment="0" applyProtection="0">
      <alignment vertical="center"/>
    </xf>
    <xf numFmtId="0" fontId="11" fillId="0" borderId="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8" borderId="15" applyNumberFormat="0" applyFont="0" applyAlignment="0" applyProtection="0">
      <alignment vertical="center"/>
    </xf>
    <xf numFmtId="0" fontId="47" fillId="31"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13" applyNumberFormat="0" applyFill="0" applyAlignment="0" applyProtection="0">
      <alignment vertical="center"/>
    </xf>
    <xf numFmtId="0" fontId="41" fillId="0" borderId="13" applyNumberFormat="0" applyFill="0" applyAlignment="0" applyProtection="0">
      <alignment vertical="center"/>
    </xf>
    <xf numFmtId="0" fontId="47" fillId="24" borderId="0" applyNumberFormat="0" applyBorder="0" applyAlignment="0" applyProtection="0">
      <alignment vertical="center"/>
    </xf>
    <xf numFmtId="0" fontId="44" fillId="0" borderId="17" applyNumberFormat="0" applyFill="0" applyAlignment="0" applyProtection="0">
      <alignment vertical="center"/>
    </xf>
    <xf numFmtId="0" fontId="47" fillId="23" borderId="0" applyNumberFormat="0" applyBorder="0" applyAlignment="0" applyProtection="0">
      <alignment vertical="center"/>
    </xf>
    <xf numFmtId="0" fontId="48" fillId="17" borderId="14" applyNumberFormat="0" applyAlignment="0" applyProtection="0">
      <alignment vertical="center"/>
    </xf>
    <xf numFmtId="0" fontId="57" fillId="17" borderId="18" applyNumberFormat="0" applyAlignment="0" applyProtection="0">
      <alignment vertical="center"/>
    </xf>
    <xf numFmtId="0" fontId="40" fillId="9" borderId="12" applyNumberFormat="0" applyAlignment="0" applyProtection="0">
      <alignment vertical="center"/>
    </xf>
    <xf numFmtId="0" fontId="39" fillId="28" borderId="0" applyNumberFormat="0" applyBorder="0" applyAlignment="0" applyProtection="0">
      <alignment vertical="center"/>
    </xf>
    <xf numFmtId="0" fontId="47" fillId="16" borderId="0" applyNumberFormat="0" applyBorder="0" applyAlignment="0" applyProtection="0">
      <alignment vertical="center"/>
    </xf>
    <xf numFmtId="0" fontId="56" fillId="0" borderId="19" applyNumberFormat="0" applyFill="0" applyAlignment="0" applyProtection="0">
      <alignment vertical="center"/>
    </xf>
    <xf numFmtId="0" fontId="50" fillId="0" borderId="16" applyNumberFormat="0" applyFill="0" applyAlignment="0" applyProtection="0">
      <alignment vertical="center"/>
    </xf>
    <xf numFmtId="0" fontId="55" fillId="27" borderId="0" applyNumberFormat="0" applyBorder="0" applyAlignment="0" applyProtection="0">
      <alignment vertical="center"/>
    </xf>
    <xf numFmtId="0" fontId="53" fillId="22" borderId="0" applyNumberFormat="0" applyBorder="0" applyAlignment="0" applyProtection="0">
      <alignment vertical="center"/>
    </xf>
    <xf numFmtId="0" fontId="39" fillId="35" borderId="0" applyNumberFormat="0" applyBorder="0" applyAlignment="0" applyProtection="0">
      <alignment vertical="center"/>
    </xf>
    <xf numFmtId="0" fontId="47" fillId="15" borderId="0" applyNumberFormat="0" applyBorder="0" applyAlignment="0" applyProtection="0">
      <alignment vertical="center"/>
    </xf>
    <xf numFmtId="0" fontId="39" fillId="34" borderId="0" applyNumberFormat="0" applyBorder="0" applyAlignment="0" applyProtection="0">
      <alignment vertical="center"/>
    </xf>
    <xf numFmtId="0" fontId="39" fillId="8" borderId="0" applyNumberFormat="0" applyBorder="0" applyAlignment="0" applyProtection="0">
      <alignment vertical="center"/>
    </xf>
    <xf numFmtId="0" fontId="39" fillId="33" borderId="0" applyNumberFormat="0" applyBorder="0" applyAlignment="0" applyProtection="0">
      <alignment vertical="center"/>
    </xf>
    <xf numFmtId="0" fontId="39" fillId="7" borderId="0" applyNumberFormat="0" applyBorder="0" applyAlignment="0" applyProtection="0">
      <alignment vertical="center"/>
    </xf>
    <xf numFmtId="0" fontId="47" fillId="20" borderId="0" applyNumberFormat="0" applyBorder="0" applyAlignment="0" applyProtection="0">
      <alignment vertical="center"/>
    </xf>
    <xf numFmtId="0" fontId="47" fillId="14" borderId="0" applyNumberFormat="0" applyBorder="0" applyAlignment="0" applyProtection="0">
      <alignment vertical="center"/>
    </xf>
    <xf numFmtId="0" fontId="39" fillId="32" borderId="0" applyNumberFormat="0" applyBorder="0" applyAlignment="0" applyProtection="0">
      <alignment vertical="center"/>
    </xf>
    <xf numFmtId="0" fontId="39" fillId="6" borderId="0" applyNumberFormat="0" applyBorder="0" applyAlignment="0" applyProtection="0">
      <alignment vertical="center"/>
    </xf>
    <xf numFmtId="0" fontId="47" fillId="13" borderId="0" applyNumberFormat="0" applyBorder="0" applyAlignment="0" applyProtection="0">
      <alignment vertical="center"/>
    </xf>
    <xf numFmtId="0" fontId="39" fillId="5" borderId="0" applyNumberFormat="0" applyBorder="0" applyAlignment="0" applyProtection="0">
      <alignment vertical="center"/>
    </xf>
    <xf numFmtId="0" fontId="47" fillId="30" borderId="0" applyNumberFormat="0" applyBorder="0" applyAlignment="0" applyProtection="0">
      <alignment vertical="center"/>
    </xf>
    <xf numFmtId="0" fontId="47" fillId="19" borderId="0" applyNumberFormat="0" applyBorder="0" applyAlignment="0" applyProtection="0">
      <alignment vertical="center"/>
    </xf>
    <xf numFmtId="0" fontId="39" fillId="10" borderId="0" applyNumberFormat="0" applyBorder="0" applyAlignment="0" applyProtection="0">
      <alignment vertical="center"/>
    </xf>
    <xf numFmtId="0" fontId="47" fillId="21" borderId="0" applyNumberFormat="0" applyBorder="0" applyAlignment="0" applyProtection="0">
      <alignment vertical="center"/>
    </xf>
    <xf numFmtId="0" fontId="11" fillId="0" borderId="0"/>
    <xf numFmtId="0" fontId="16" fillId="0" borderId="0">
      <alignment vertical="center"/>
    </xf>
  </cellStyleXfs>
  <cellXfs count="32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left" vertical="center" indent="2"/>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82"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81"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81" fontId="1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0"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 xfId="0" applyFont="1" applyBorder="1" applyAlignment="1">
      <alignment horizontal="left" vertical="center"/>
    </xf>
    <xf numFmtId="182" fontId="5" fillId="0" borderId="1" xfId="0" applyNumberFormat="1" applyFont="1" applyBorder="1" applyAlignment="1">
      <alignment horizontal="center" vertical="center"/>
    </xf>
    <xf numFmtId="0" fontId="10" fillId="0" borderId="1" xfId="0" applyFont="1" applyBorder="1" applyAlignment="1">
      <alignment horizontal="left" vertical="center" wrapText="1"/>
    </xf>
    <xf numFmtId="182" fontId="10" fillId="0" borderId="1" xfId="0" applyNumberFormat="1" applyFont="1" applyBorder="1" applyAlignment="1">
      <alignment horizontal="center" vertical="center"/>
    </xf>
    <xf numFmtId="182" fontId="15" fillId="0" borderId="1" xfId="0" applyNumberFormat="1" applyFont="1" applyBorder="1" applyAlignment="1">
      <alignment horizontal="center" vertical="center"/>
    </xf>
    <xf numFmtId="0" fontId="10" fillId="0" borderId="1" xfId="0" applyFont="1" applyBorder="1" applyAlignment="1">
      <alignment horizontal="justify" vertical="center" wrapText="1"/>
    </xf>
    <xf numFmtId="180" fontId="10" fillId="0" borderId="1"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0" fillId="0" borderId="1" xfId="11" applyFont="1" applyBorder="1" applyAlignment="1">
      <alignment horizontal="center" vertical="center" wrapText="1"/>
    </xf>
    <xf numFmtId="181" fontId="10" fillId="0" borderId="1" xfId="0" applyNumberFormat="1" applyFont="1" applyBorder="1" applyAlignment="1">
      <alignment horizontal="left" vertical="center" wrapText="1"/>
    </xf>
    <xf numFmtId="182" fontId="10" fillId="0" borderId="1" xfId="50" applyNumberFormat="1" applyFont="1" applyBorder="1" applyAlignment="1">
      <alignment horizontal="center" vertical="center" wrapText="1"/>
    </xf>
    <xf numFmtId="0" fontId="6" fillId="0" borderId="10" xfId="0" applyFont="1" applyBorder="1" applyAlignment="1">
      <alignment horizontal="center" vertical="center" wrapText="1"/>
    </xf>
    <xf numFmtId="49" fontId="6" fillId="0" borderId="1" xfId="0" applyNumberFormat="1" applyFont="1" applyBorder="1" applyAlignment="1">
      <alignment horizontal="center" vertical="center" wrapText="1"/>
    </xf>
    <xf numFmtId="181" fontId="15" fillId="0" borderId="1" xfId="0" applyNumberFormat="1" applyFont="1" applyBorder="1" applyAlignment="1">
      <alignment horizontal="center" vertical="center"/>
    </xf>
    <xf numFmtId="181" fontId="10" fillId="0" borderId="1" xfId="5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1" xfId="5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16" fillId="0" borderId="1" xfId="0" applyFont="1" applyBorder="1">
      <alignment vertical="center"/>
    </xf>
    <xf numFmtId="0" fontId="16" fillId="0" borderId="6" xfId="0" applyFont="1" applyBorder="1" applyAlignment="1">
      <alignment vertical="center" wrapText="1"/>
    </xf>
    <xf numFmtId="0" fontId="16" fillId="0" borderId="1" xfId="0" applyFont="1" applyBorder="1" applyAlignment="1">
      <alignment vertical="center" wrapText="1"/>
    </xf>
    <xf numFmtId="0" fontId="16" fillId="0" borderId="10" xfId="0" applyFont="1" applyBorder="1">
      <alignment vertical="center"/>
    </xf>
    <xf numFmtId="182" fontId="10" fillId="0" borderId="1" xfId="0" applyNumberFormat="1"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 xfId="0" applyFont="1" applyBorder="1" applyAlignment="1">
      <alignment vertical="center" wrapText="1"/>
    </xf>
    <xf numFmtId="182" fontId="10" fillId="0" borderId="1" xfId="0" applyNumberFormat="1" applyFont="1" applyBorder="1" applyAlignment="1">
      <alignment vertical="center" wrapText="1"/>
    </xf>
    <xf numFmtId="0" fontId="10"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0" xfId="0" applyFont="1">
      <alignment vertical="center"/>
    </xf>
    <xf numFmtId="0" fontId="0" fillId="0" borderId="1" xfId="0" applyBorder="1">
      <alignment vertical="center"/>
    </xf>
    <xf numFmtId="0" fontId="18" fillId="0" borderId="0" xfId="0" applyFont="1">
      <alignment vertical="center"/>
    </xf>
    <xf numFmtId="0" fontId="11" fillId="0" borderId="0" xfId="0" applyFont="1">
      <alignment vertical="center"/>
    </xf>
    <xf numFmtId="0" fontId="10" fillId="0" borderId="0" xfId="0" applyFont="1">
      <alignment vertical="center"/>
    </xf>
    <xf numFmtId="0" fontId="0" fillId="2" borderId="0" xfId="0" applyFill="1">
      <alignment vertical="center"/>
    </xf>
    <xf numFmtId="0" fontId="10" fillId="2" borderId="1" xfId="0" applyFont="1" applyFill="1" applyBorder="1">
      <alignment vertical="center"/>
    </xf>
    <xf numFmtId="0" fontId="11" fillId="0" borderId="0" xfId="0" applyFont="1" applyAlignment="1">
      <alignment vertical="center" wrapText="1"/>
    </xf>
    <xf numFmtId="181" fontId="10" fillId="2" borderId="1" xfId="0" applyNumberFormat="1" applyFont="1" applyFill="1" applyBorder="1" applyAlignment="1">
      <alignment horizontal="center" vertical="center" wrapText="1"/>
    </xf>
    <xf numFmtId="0" fontId="19" fillId="0" borderId="0" xfId="0" applyFont="1">
      <alignment vertical="center"/>
    </xf>
    <xf numFmtId="0" fontId="10" fillId="0" borderId="1" xfId="0" applyFont="1" applyBorder="1">
      <alignment vertical="center"/>
    </xf>
    <xf numFmtId="0" fontId="20" fillId="0" borderId="1" xfId="0" applyFont="1" applyBorder="1" applyAlignment="1">
      <alignment horizontal="center" vertical="center"/>
    </xf>
    <xf numFmtId="182" fontId="11" fillId="0" borderId="1"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11" fillId="0" borderId="1" xfId="0" applyNumberFormat="1" applyFont="1" applyBorder="1" applyAlignment="1">
      <alignment horizontal="center" vertical="center" wrapText="1"/>
    </xf>
    <xf numFmtId="182" fontId="10" fillId="0" borderId="1" xfId="51" applyNumberFormat="1" applyFont="1" applyBorder="1" applyAlignment="1">
      <alignment horizontal="center" vertical="center" wrapText="1"/>
    </xf>
    <xf numFmtId="181" fontId="10" fillId="0" borderId="1" xfId="11" applyNumberFormat="1" applyFont="1" applyBorder="1" applyAlignment="1">
      <alignment horizontal="center" vertical="center" wrapText="1"/>
    </xf>
    <xf numFmtId="0" fontId="22" fillId="0" borderId="1" xfId="0" applyFont="1" applyBorder="1" applyAlignment="1">
      <alignment horizontal="center" vertical="center" wrapText="1"/>
    </xf>
    <xf numFmtId="0" fontId="10" fillId="0" borderId="10" xfId="0" applyFont="1" applyBorder="1" applyAlignment="1">
      <alignment horizontal="left" vertical="center" wrapText="1"/>
    </xf>
    <xf numFmtId="181" fontId="11" fillId="0" borderId="1" xfId="0" applyNumberFormat="1"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182" fontId="10" fillId="0" borderId="1" xfId="50" applyNumberFormat="1" applyFont="1" applyBorder="1" applyAlignment="1">
      <alignment horizontal="left" vertical="center" wrapText="1"/>
    </xf>
    <xf numFmtId="0" fontId="5" fillId="0" borderId="1" xfId="0" applyFont="1" applyBorder="1">
      <alignment vertical="center"/>
    </xf>
    <xf numFmtId="0" fontId="23" fillId="0" borderId="0" xfId="0" applyFont="1">
      <alignment vertical="center"/>
    </xf>
    <xf numFmtId="0" fontId="1" fillId="0" borderId="1" xfId="0" applyFont="1" applyBorder="1">
      <alignment vertical="center"/>
    </xf>
    <xf numFmtId="0" fontId="11" fillId="3" borderId="0" xfId="0" applyFont="1" applyFill="1">
      <alignment vertical="center"/>
    </xf>
    <xf numFmtId="0" fontId="10" fillId="3" borderId="0" xfId="0" applyFont="1" applyFill="1">
      <alignment vertical="center"/>
    </xf>
    <xf numFmtId="0" fontId="0" fillId="3" borderId="0" xfId="0" applyFill="1">
      <alignment vertical="center"/>
    </xf>
    <xf numFmtId="0" fontId="10" fillId="3" borderId="1" xfId="0" applyFont="1" applyFill="1" applyBorder="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24"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57" fontId="25" fillId="0" borderId="8" xfId="0" applyNumberFormat="1"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5" fillId="0" borderId="1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25"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57" fontId="26" fillId="0" borderId="1" xfId="0" applyNumberFormat="1" applyFont="1" applyFill="1" applyBorder="1" applyAlignment="1">
      <alignment horizontal="center" vertical="center" wrapText="1"/>
    </xf>
    <xf numFmtId="0" fontId="26"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57" fontId="26" fillId="0" borderId="8" xfId="0" applyNumberFormat="1" applyFont="1" applyFill="1" applyBorder="1" applyAlignment="1">
      <alignment horizontal="center" vertical="center" wrapText="1"/>
    </xf>
    <xf numFmtId="0" fontId="26" fillId="0" borderId="8" xfId="0" applyFont="1" applyFill="1" applyBorder="1" applyAlignment="1">
      <alignment horizontal="left" vertical="center" wrapText="1"/>
    </xf>
    <xf numFmtId="0" fontId="26"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6" fillId="0" borderId="11" xfId="0" applyFont="1" applyFill="1" applyBorder="1" applyAlignment="1">
      <alignment horizontal="left" vertical="center" wrapText="1"/>
    </xf>
    <xf numFmtId="0" fontId="25" fillId="0" borderId="1" xfId="0" applyFont="1" applyFill="1" applyBorder="1" applyAlignment="1">
      <alignment horizontal="center" vertical="center"/>
    </xf>
    <xf numFmtId="0" fontId="2" fillId="0" borderId="1" xfId="0" applyFont="1" applyFill="1" applyBorder="1" applyAlignment="1">
      <alignment horizontal="center" vertical="center"/>
    </xf>
    <xf numFmtId="181" fontId="10" fillId="0" borderId="1" xfId="0" applyNumberFormat="1" applyFont="1" applyFill="1" applyBorder="1" applyAlignment="1">
      <alignment horizontal="center" vertical="center" wrapText="1"/>
    </xf>
    <xf numFmtId="181" fontId="26" fillId="0" borderId="1" xfId="0" applyNumberFormat="1" applyFont="1" applyFill="1" applyBorder="1" applyAlignment="1">
      <alignment horizontal="center" vertical="center" wrapText="1"/>
    </xf>
    <xf numFmtId="181" fontId="26" fillId="0" borderId="1" xfId="0" applyNumberFormat="1" applyFont="1" applyFill="1" applyBorder="1" applyAlignment="1">
      <alignment horizontal="left" vertical="center" wrapText="1"/>
    </xf>
    <xf numFmtId="182" fontId="10" fillId="0" borderId="1" xfId="0" applyNumberFormat="1" applyFont="1" applyFill="1" applyBorder="1" applyAlignment="1">
      <alignment horizontal="center" vertical="center" wrapText="1"/>
    </xf>
    <xf numFmtId="182" fontId="26" fillId="0" borderId="1" xfId="0" applyNumberFormat="1" applyFont="1" applyFill="1" applyBorder="1" applyAlignment="1">
      <alignment horizontal="center" vertical="center" wrapText="1"/>
    </xf>
    <xf numFmtId="182" fontId="26" fillId="0" borderId="1" xfId="0" applyNumberFormat="1" applyFont="1" applyFill="1" applyBorder="1" applyAlignment="1">
      <alignment horizontal="left" vertical="center" wrapText="1"/>
    </xf>
    <xf numFmtId="0" fontId="25" fillId="0" borderId="9" xfId="0" applyFont="1" applyFill="1" applyBorder="1" applyAlignment="1">
      <alignment horizontal="center" vertical="center" wrapText="1"/>
    </xf>
    <xf numFmtId="176" fontId="26" fillId="0" borderId="8" xfId="0" applyNumberFormat="1" applyFont="1" applyFill="1" applyBorder="1" applyAlignment="1">
      <alignment horizontal="center" vertical="center" wrapText="1"/>
    </xf>
    <xf numFmtId="176" fontId="26" fillId="0" borderId="11" xfId="0" applyNumberFormat="1"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176" fontId="26" fillId="0" borderId="9" xfId="0" applyNumberFormat="1" applyFont="1" applyFill="1" applyBorder="1" applyAlignment="1">
      <alignment horizontal="center" vertical="center" wrapText="1"/>
    </xf>
    <xf numFmtId="0" fontId="26" fillId="0" borderId="9" xfId="0" applyFont="1" applyFill="1" applyBorder="1" applyAlignment="1">
      <alignment horizontal="lef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1" xfId="0" applyFont="1" applyFill="1" applyBorder="1" applyAlignment="1">
      <alignment horizontal="left" vertical="center"/>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6" fillId="0" borderId="1" xfId="11" applyFont="1" applyFill="1" applyBorder="1" applyAlignment="1">
      <alignment horizontal="center" vertical="center" wrapText="1"/>
    </xf>
    <xf numFmtId="182" fontId="26" fillId="0" borderId="8" xfId="0" applyNumberFormat="1" applyFont="1" applyFill="1" applyBorder="1" applyAlignment="1">
      <alignment horizontal="center" vertical="center" wrapText="1"/>
    </xf>
    <xf numFmtId="182" fontId="26" fillId="0" borderId="11"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8" fillId="0" borderId="8" xfId="0" applyFont="1" applyFill="1" applyBorder="1" applyAlignment="1">
      <alignment vertical="center" wrapText="1"/>
    </xf>
    <xf numFmtId="0" fontId="18" fillId="0" borderId="11" xfId="0" applyFont="1" applyFill="1" applyBorder="1" applyAlignment="1">
      <alignment vertical="center" wrapText="1"/>
    </xf>
    <xf numFmtId="0" fontId="18" fillId="0" borderId="9" xfId="0" applyFont="1" applyFill="1" applyBorder="1" applyAlignment="1">
      <alignment vertical="center" wrapText="1"/>
    </xf>
    <xf numFmtId="0" fontId="18" fillId="0" borderId="9" xfId="0" applyFont="1" applyFill="1" applyBorder="1" applyAlignment="1">
      <alignment horizontal="center" vertical="center" wrapText="1"/>
    </xf>
    <xf numFmtId="182" fontId="27" fillId="0"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57" fontId="26" fillId="0" borderId="11" xfId="0" applyNumberFormat="1" applyFont="1" applyFill="1" applyBorder="1" applyAlignment="1">
      <alignment horizontal="center" vertical="center" wrapText="1"/>
    </xf>
    <xf numFmtId="57" fontId="26" fillId="0" borderId="9" xfId="0" applyNumberFormat="1" applyFont="1" applyFill="1" applyBorder="1" applyAlignment="1">
      <alignment horizontal="center" vertical="center" wrapText="1"/>
    </xf>
    <xf numFmtId="0" fontId="27" fillId="0" borderId="1" xfId="0" applyFont="1" applyFill="1" applyBorder="1" applyAlignment="1">
      <alignment vertical="center" wrapText="1"/>
    </xf>
    <xf numFmtId="181"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31" fillId="0" borderId="0" xfId="0" applyFont="1">
      <alignment vertical="center"/>
    </xf>
    <xf numFmtId="0" fontId="32"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center" vertical="center"/>
    </xf>
    <xf numFmtId="182" fontId="11" fillId="0" borderId="0" xfId="0" applyNumberFormat="1" applyFont="1" applyAlignment="1">
      <alignment horizontal="center" vertical="center"/>
    </xf>
    <xf numFmtId="182" fontId="31" fillId="0" borderId="0" xfId="0" applyNumberFormat="1" applyFont="1" applyAlignment="1">
      <alignment horizontal="right" vertical="center"/>
    </xf>
    <xf numFmtId="10" fontId="11" fillId="0" borderId="0" xfId="0" applyNumberFormat="1" applyFont="1" applyAlignment="1">
      <alignment horizontal="center" vertical="center"/>
    </xf>
    <xf numFmtId="0" fontId="33" fillId="0" borderId="0" xfId="0" applyFont="1">
      <alignment vertical="center"/>
    </xf>
    <xf numFmtId="0" fontId="11" fillId="0" borderId="0" xfId="0" applyFont="1" applyAlignment="1">
      <alignment horizontal="left" vertical="center"/>
    </xf>
    <xf numFmtId="0" fontId="34" fillId="0" borderId="0" xfId="0" applyFont="1">
      <alignment vertical="center"/>
    </xf>
    <xf numFmtId="0" fontId="35" fillId="0" borderId="0" xfId="0" applyFont="1" applyAlignment="1">
      <alignment horizontal="center" vertical="center"/>
    </xf>
    <xf numFmtId="0" fontId="35" fillId="0" borderId="0" xfId="0" applyFont="1" applyAlignment="1">
      <alignment horizontal="left" vertical="center"/>
    </xf>
    <xf numFmtId="182" fontId="35" fillId="0" borderId="0" xfId="0" applyNumberFormat="1" applyFont="1" applyAlignment="1">
      <alignment horizontal="center" vertical="center"/>
    </xf>
    <xf numFmtId="182" fontId="36" fillId="0" borderId="0" xfId="0" applyNumberFormat="1" applyFont="1" applyAlignment="1">
      <alignment horizontal="center" vertical="center"/>
    </xf>
    <xf numFmtId="10" fontId="35" fillId="0" borderId="0" xfId="0" applyNumberFormat="1" applyFont="1" applyAlignment="1">
      <alignment horizontal="center" vertical="center"/>
    </xf>
    <xf numFmtId="0" fontId="37" fillId="0" borderId="1" xfId="0" applyFont="1" applyBorder="1" applyAlignment="1">
      <alignment horizontal="center" vertical="center" wrapText="1"/>
    </xf>
    <xf numFmtId="182" fontId="37" fillId="0" borderId="8" xfId="0" applyNumberFormat="1" applyFont="1" applyBorder="1" applyAlignment="1">
      <alignment horizontal="center" vertical="center" wrapText="1"/>
    </xf>
    <xf numFmtId="182" fontId="37" fillId="0" borderId="1" xfId="0" applyNumberFormat="1" applyFont="1" applyBorder="1" applyAlignment="1">
      <alignment horizontal="center" vertical="center" wrapText="1"/>
    </xf>
    <xf numFmtId="10" fontId="37" fillId="0" borderId="1" xfId="0" applyNumberFormat="1" applyFont="1" applyBorder="1" applyAlignment="1">
      <alignment horizontal="center" vertical="center" wrapText="1"/>
    </xf>
    <xf numFmtId="0" fontId="37" fillId="0" borderId="6" xfId="0" applyFont="1" applyBorder="1" applyAlignment="1">
      <alignment horizontal="center" vertical="center" wrapText="1"/>
    </xf>
    <xf numFmtId="182" fontId="37" fillId="0" borderId="10"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177" fontId="31" fillId="0" borderId="1" xfId="0" applyNumberFormat="1" applyFont="1" applyBorder="1" applyAlignment="1">
      <alignment horizontal="right" vertical="center"/>
    </xf>
    <xf numFmtId="0" fontId="31" fillId="0" borderId="1" xfId="0" applyFont="1" applyBorder="1" applyAlignment="1">
      <alignment horizontal="right" vertical="center"/>
    </xf>
    <xf numFmtId="10" fontId="31" fillId="0" borderId="1" xfId="0" applyNumberFormat="1" applyFont="1" applyBorder="1" applyAlignment="1">
      <alignment horizontal="right" vertical="center"/>
    </xf>
    <xf numFmtId="10" fontId="31" fillId="0" borderId="1" xfId="12" applyNumberFormat="1" applyFont="1" applyFill="1" applyBorder="1" applyAlignment="1" applyProtection="1">
      <alignment horizontal="right" vertical="center"/>
    </xf>
    <xf numFmtId="182" fontId="31" fillId="0" borderId="1" xfId="0" applyNumberFormat="1" applyFont="1" applyBorder="1" applyAlignment="1">
      <alignment horizontal="right" vertical="center"/>
    </xf>
    <xf numFmtId="182" fontId="31" fillId="0" borderId="1" xfId="0" applyNumberFormat="1" applyFont="1" applyBorder="1" applyAlignment="1">
      <alignment horizontal="center" vertical="center"/>
    </xf>
    <xf numFmtId="182" fontId="31" fillId="0" borderId="1" xfId="0" applyNumberFormat="1" applyFont="1" applyBorder="1">
      <alignment vertical="center"/>
    </xf>
    <xf numFmtId="0" fontId="31" fillId="0" borderId="1" xfId="0" applyFont="1" applyBorder="1" applyAlignment="1">
      <alignment horizontal="left" vertical="center" wrapText="1" shrinkToFit="1"/>
    </xf>
    <xf numFmtId="0" fontId="36" fillId="0" borderId="0" xfId="0" applyFont="1" applyAlignment="1">
      <alignment horizontal="center" vertical="center"/>
    </xf>
    <xf numFmtId="0" fontId="37" fillId="0" borderId="3" xfId="0" applyFont="1" applyBorder="1" applyAlignment="1">
      <alignment horizontal="center" vertical="center" wrapText="1"/>
    </xf>
    <xf numFmtId="183" fontId="31" fillId="0" borderId="1" xfId="0" applyNumberFormat="1" applyFont="1" applyBorder="1" applyAlignment="1">
      <alignment horizontal="center" vertical="center"/>
    </xf>
    <xf numFmtId="183" fontId="31" fillId="0" borderId="1" xfId="0" applyNumberFormat="1" applyFont="1" applyBorder="1" applyAlignment="1">
      <alignment horizontal="right" vertical="center"/>
    </xf>
    <xf numFmtId="0" fontId="31" fillId="0" borderId="1" xfId="0" applyFont="1" applyBorder="1" applyAlignment="1">
      <alignment horizontal="center" vertical="center"/>
    </xf>
    <xf numFmtId="182" fontId="31" fillId="0" borderId="1" xfId="0" applyNumberFormat="1" applyFont="1" applyBorder="1" applyAlignment="1">
      <alignment horizontal="left" vertical="center"/>
    </xf>
    <xf numFmtId="181" fontId="10" fillId="3" borderId="1" xfId="0" applyNumberFormat="1" applyFont="1" applyFill="1" applyBorder="1" applyAlignment="1">
      <alignment horizontal="center" vertical="center" wrapText="1"/>
    </xf>
    <xf numFmtId="182" fontId="10" fillId="3" borderId="1" xfId="50" applyNumberFormat="1" applyFont="1" applyFill="1" applyBorder="1" applyAlignment="1">
      <alignment horizontal="center" vertical="center" wrapText="1"/>
    </xf>
    <xf numFmtId="181" fontId="10" fillId="0" borderId="9" xfId="50" applyNumberFormat="1" applyFont="1" applyBorder="1" applyAlignment="1">
      <alignment horizontal="center" vertical="center" wrapText="1"/>
    </xf>
    <xf numFmtId="181" fontId="10" fillId="0" borderId="9" xfId="0" applyNumberFormat="1" applyFont="1" applyBorder="1" applyAlignment="1">
      <alignment horizontal="center" vertical="center" wrapText="1"/>
    </xf>
    <xf numFmtId="181" fontId="10" fillId="0" borderId="5" xfId="0" applyNumberFormat="1" applyFont="1" applyBorder="1" applyAlignment="1">
      <alignment horizontal="center" vertical="center" wrapText="1"/>
    </xf>
    <xf numFmtId="182" fontId="11" fillId="3" borderId="1" xfId="0" applyNumberFormat="1" applyFont="1" applyFill="1" applyBorder="1" applyAlignment="1">
      <alignment horizontal="center" vertical="center" wrapText="1"/>
    </xf>
    <xf numFmtId="0" fontId="0" fillId="4" borderId="0" xfId="0" applyFill="1">
      <alignment vertical="center"/>
    </xf>
    <xf numFmtId="0" fontId="11"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82" fontId="11" fillId="3" borderId="1" xfId="0" applyNumberFormat="1" applyFont="1" applyFill="1" applyBorder="1" applyAlignment="1">
      <alignment horizontal="left" vertical="center" wrapText="1"/>
    </xf>
    <xf numFmtId="182" fontId="2" fillId="3" borderId="1" xfId="0" applyNumberFormat="1" applyFont="1" applyFill="1" applyBorder="1" applyAlignment="1">
      <alignment horizontal="center" vertical="center" wrapText="1"/>
    </xf>
    <xf numFmtId="181" fontId="17" fillId="3" borderId="1" xfId="0" applyNumberFormat="1" applyFont="1" applyFill="1" applyBorder="1" applyAlignment="1">
      <alignment horizontal="center" vertical="center" wrapText="1"/>
    </xf>
    <xf numFmtId="0" fontId="0" fillId="3" borderId="1" xfId="0" applyFill="1" applyBorder="1">
      <alignment vertical="center"/>
    </xf>
    <xf numFmtId="0" fontId="8" fillId="3" borderId="1" xfId="0" applyFont="1" applyFill="1" applyBorder="1" applyAlignment="1">
      <alignment horizontal="center" vertical="center"/>
    </xf>
    <xf numFmtId="0" fontId="9" fillId="3" borderId="1" xfId="0" applyFont="1" applyFill="1" applyBorder="1" applyAlignment="1">
      <alignment horizontal="left" vertical="center" indent="2"/>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81" fontId="11" fillId="3" borderId="1" xfId="0" applyNumberFormat="1" applyFont="1" applyFill="1" applyBorder="1" applyAlignment="1">
      <alignment horizontal="center" vertical="center" wrapText="1"/>
    </xf>
    <xf numFmtId="182" fontId="17" fillId="3" borderId="1" xfId="0" applyNumberFormat="1" applyFont="1" applyFill="1" applyBorder="1" applyAlignment="1">
      <alignment horizontal="center" vertical="center" wrapText="1"/>
    </xf>
    <xf numFmtId="181" fontId="13"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wrapText="1"/>
    </xf>
    <xf numFmtId="182" fontId="11" fillId="0" borderId="1" xfId="0" applyNumberFormat="1" applyFont="1" applyBorder="1" applyAlignment="1">
      <alignment horizontal="center" vertical="center"/>
    </xf>
    <xf numFmtId="182" fontId="11"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178" fontId="11" fillId="3" borderId="1" xfId="0" applyNumberFormat="1" applyFont="1" applyFill="1" applyBorder="1" applyAlignment="1">
      <alignment horizontal="center" vertical="center" wrapText="1"/>
    </xf>
    <xf numFmtId="182" fontId="5" fillId="3" borderId="1" xfId="0" applyNumberFormat="1" applyFont="1" applyFill="1" applyBorder="1" applyAlignment="1">
      <alignment horizontal="center" vertical="center"/>
    </xf>
    <xf numFmtId="182" fontId="12" fillId="3" borderId="1" xfId="0" applyNumberFormat="1" applyFont="1" applyFill="1" applyBorder="1" applyAlignment="1">
      <alignment horizontal="center" vertical="center"/>
    </xf>
    <xf numFmtId="0" fontId="11" fillId="0" borderId="1" xfId="11" applyBorder="1" applyAlignment="1">
      <alignment horizontal="center" vertical="center" wrapText="1"/>
    </xf>
    <xf numFmtId="0" fontId="11" fillId="3" borderId="1" xfId="11" applyFill="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181" fontId="5"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7" fillId="3" borderId="9"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0" fillId="3" borderId="10" xfId="0" applyFill="1" applyBorder="1" applyAlignment="1">
      <alignment horizontal="center" vertical="center" wrapText="1"/>
    </xf>
    <xf numFmtId="181" fontId="5" fillId="3" borderId="1" xfId="0" applyNumberFormat="1" applyFont="1" applyFill="1" applyBorder="1" applyAlignment="1">
      <alignment horizontal="center" vertical="center"/>
    </xf>
    <xf numFmtId="0" fontId="16" fillId="3" borderId="1" xfId="0" applyFont="1" applyFill="1" applyBorder="1">
      <alignment vertical="center"/>
    </xf>
    <xf numFmtId="0" fontId="10" fillId="3" borderId="1" xfId="0" applyFont="1" applyFill="1" applyBorder="1" applyAlignment="1">
      <alignment vertical="center" wrapText="1"/>
    </xf>
    <xf numFmtId="181" fontId="12" fillId="3" borderId="1" xfId="50" applyNumberFormat="1"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1" fillId="0" borderId="1" xfId="50" applyBorder="1" applyAlignment="1">
      <alignment horizontal="center" vertical="center" wrapText="1"/>
    </xf>
    <xf numFmtId="181" fontId="17" fillId="3" borderId="1" xfId="50" applyNumberFormat="1" applyFont="1" applyFill="1" applyBorder="1" applyAlignment="1">
      <alignment horizontal="center" vertical="center" wrapText="1"/>
    </xf>
    <xf numFmtId="181" fontId="17" fillId="3" borderId="9"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5" xfId="0" applyFill="1" applyBorder="1" applyAlignment="1">
      <alignment horizontal="center" vertical="center" wrapText="1"/>
    </xf>
    <xf numFmtId="0" fontId="11" fillId="0" borderId="1" xfId="0" applyFont="1" applyBorder="1" applyAlignment="1">
      <alignment horizontal="left" vertical="center"/>
    </xf>
    <xf numFmtId="0" fontId="11" fillId="0" borderId="1" xfId="50" applyBorder="1" applyAlignment="1">
      <alignment horizontal="left" vertical="center" wrapText="1"/>
    </xf>
    <xf numFmtId="0" fontId="11" fillId="3" borderId="6" xfId="0" applyFont="1" applyFill="1" applyBorder="1" applyAlignment="1">
      <alignment horizontal="left" vertical="center" wrapText="1"/>
    </xf>
    <xf numFmtId="0" fontId="10" fillId="3" borderId="10" xfId="0" applyFont="1" applyFill="1" applyBorder="1" applyAlignment="1">
      <alignment horizontal="center" vertical="center" wrapText="1"/>
    </xf>
    <xf numFmtId="181" fontId="11"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xf>
    <xf numFmtId="182" fontId="17" fillId="3" borderId="1" xfId="0" applyNumberFormat="1" applyFont="1" applyFill="1" applyBorder="1" applyAlignment="1">
      <alignment horizontal="left" vertical="center" wrapText="1"/>
    </xf>
    <xf numFmtId="181" fontId="12" fillId="3" borderId="1" xfId="0" applyNumberFormat="1" applyFont="1" applyFill="1" applyBorder="1" applyAlignment="1">
      <alignment horizontal="left" vertical="center" wrapText="1"/>
    </xf>
    <xf numFmtId="0" fontId="0" fillId="3" borderId="9" xfId="0" applyFill="1" applyBorder="1" applyAlignment="1">
      <alignment horizontal="center" vertical="center" wrapText="1"/>
    </xf>
    <xf numFmtId="0" fontId="19" fillId="3" borderId="1" xfId="0" applyFont="1" applyFill="1" applyBorder="1">
      <alignment vertical="center"/>
    </xf>
    <xf numFmtId="0" fontId="11" fillId="3" borderId="0" xfId="0" applyFont="1" applyFill="1" applyAlignment="1">
      <alignment vertical="center" wrapText="1"/>
    </xf>
    <xf numFmtId="0" fontId="18" fillId="3" borderId="0" xfId="0" applyFont="1" applyFill="1">
      <alignment vertical="center"/>
    </xf>
    <xf numFmtId="0" fontId="19" fillId="3" borderId="0" xfId="0" applyFont="1" applyFill="1">
      <alignment vertical="center"/>
    </xf>
    <xf numFmtId="0" fontId="10" fillId="3" borderId="0" xfId="0" applyFont="1" applyFill="1" applyAlignment="1">
      <alignment vertical="center" wrapText="1"/>
    </xf>
    <xf numFmtId="0" fontId="0" fillId="3" borderId="1" xfId="0" applyFill="1" applyBorder="1" applyAlignment="1">
      <alignment horizontal="center" vertical="center"/>
    </xf>
    <xf numFmtId="0" fontId="9" fillId="3" borderId="6" xfId="0" applyFont="1" applyFill="1" applyBorder="1" applyAlignment="1">
      <alignment horizontal="left" vertical="center" indent="2"/>
    </xf>
    <xf numFmtId="0" fontId="9" fillId="3" borderId="7" xfId="0" applyFont="1" applyFill="1" applyBorder="1" applyAlignment="1">
      <alignment horizontal="left" vertical="center" indent="2"/>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horizontal="left" vertical="center" indent="2"/>
    </xf>
    <xf numFmtId="0" fontId="38" fillId="0" borderId="1" xfId="0" applyFont="1" applyBorder="1" applyAlignment="1">
      <alignment horizontal="center" vertical="center" wrapText="1"/>
    </xf>
    <xf numFmtId="0" fontId="11" fillId="0" borderId="8" xfId="0" applyFont="1" applyBorder="1" applyAlignment="1">
      <alignment horizontal="center" vertical="center" wrapText="1"/>
    </xf>
    <xf numFmtId="181" fontId="11" fillId="0" borderId="8" xfId="0" applyNumberFormat="1" applyFont="1" applyBorder="1" applyAlignment="1">
      <alignment horizontal="center" vertical="center" wrapText="1"/>
    </xf>
    <xf numFmtId="0" fontId="16" fillId="0" borderId="1" xfId="0" applyFont="1" applyBorder="1" applyAlignment="1">
      <alignment horizontal="center" vertical="center"/>
    </xf>
    <xf numFmtId="0" fontId="8" fillId="4" borderId="1" xfId="0" applyFont="1" applyFill="1" applyBorder="1" applyAlignment="1">
      <alignment horizontal="center" vertical="center"/>
    </xf>
    <xf numFmtId="0" fontId="9" fillId="4" borderId="1" xfId="0" applyFont="1" applyFill="1" applyBorder="1" applyAlignment="1">
      <alignment horizontal="left" vertical="center" indent="2"/>
    </xf>
    <xf numFmtId="181" fontId="11" fillId="4" borderId="1" xfId="0" applyNumberFormat="1" applyFont="1" applyFill="1" applyBorder="1" applyAlignment="1">
      <alignment horizontal="center" vertical="center" wrapText="1"/>
    </xf>
    <xf numFmtId="180" fontId="17" fillId="3" borderId="1" xfId="0" applyNumberFormat="1" applyFont="1" applyFill="1" applyBorder="1" applyAlignment="1">
      <alignment horizontal="center" vertical="center" wrapText="1"/>
    </xf>
    <xf numFmtId="0" fontId="9" fillId="0" borderId="10" xfId="0" applyFont="1" applyBorder="1" applyAlignment="1">
      <alignment horizontal="left" vertical="center"/>
    </xf>
    <xf numFmtId="181" fontId="11" fillId="0" borderId="8" xfId="0" applyNumberFormat="1" applyFont="1" applyBorder="1" applyAlignment="1">
      <alignment horizontal="left" vertical="center" wrapText="1"/>
    </xf>
    <xf numFmtId="0" fontId="11" fillId="0" borderId="8" xfId="0" applyFont="1" applyBorder="1" applyAlignment="1">
      <alignment horizontal="center" vertical="center"/>
    </xf>
    <xf numFmtId="181" fontId="11" fillId="0" borderId="1" xfId="50" applyNumberFormat="1" applyBorder="1" applyAlignment="1">
      <alignment horizontal="center" vertical="center"/>
    </xf>
    <xf numFmtId="182" fontId="5" fillId="4" borderId="1" xfId="0" applyNumberFormat="1" applyFont="1" applyFill="1" applyBorder="1" applyAlignment="1">
      <alignment horizontal="center" vertical="center"/>
    </xf>
    <xf numFmtId="0" fontId="11" fillId="3" borderId="1" xfId="50" applyFill="1" applyBorder="1" applyAlignment="1">
      <alignment horizontal="center" vertical="center" wrapText="1"/>
    </xf>
    <xf numFmtId="181" fontId="11" fillId="0" borderId="1" xfId="50" applyNumberFormat="1" applyBorder="1" applyAlignment="1">
      <alignment horizontal="center" vertical="center" wrapText="1"/>
    </xf>
    <xf numFmtId="181" fontId="5" fillId="4" borderId="1" xfId="0" applyNumberFormat="1" applyFont="1" applyFill="1" applyBorder="1" applyAlignment="1">
      <alignment horizontal="center" vertical="center"/>
    </xf>
    <xf numFmtId="0" fontId="16" fillId="4" borderId="1" xfId="0" applyFont="1" applyFill="1" applyBorder="1">
      <alignment vertical="center"/>
    </xf>
    <xf numFmtId="0" fontId="11" fillId="0" borderId="10" xfId="0" applyFont="1" applyBorder="1" applyAlignment="1">
      <alignment horizontal="left" vertical="center" wrapText="1"/>
    </xf>
    <xf numFmtId="182" fontId="11" fillId="3" borderId="6" xfId="11" applyNumberFormat="1" applyFill="1" applyBorder="1" applyAlignment="1">
      <alignment horizontal="left" vertical="center" wrapText="1"/>
    </xf>
    <xf numFmtId="182" fontId="11" fillId="3" borderId="1" xfId="11" applyNumberFormat="1" applyFill="1" applyBorder="1" applyAlignment="1">
      <alignment horizontal="left" vertical="center" wrapText="1"/>
    </xf>
    <xf numFmtId="0" fontId="11" fillId="3" borderId="1" xfId="50" applyFill="1" applyBorder="1" applyAlignment="1">
      <alignment horizontal="left" vertical="center" wrapText="1"/>
    </xf>
    <xf numFmtId="181" fontId="11" fillId="0" borderId="1" xfId="0" applyNumberFormat="1" applyFont="1" applyBorder="1" applyAlignment="1">
      <alignment horizontal="left" vertical="center"/>
    </xf>
    <xf numFmtId="182" fontId="11" fillId="0" borderId="6" xfId="11" applyNumberFormat="1" applyBorder="1" applyAlignment="1">
      <alignment horizontal="left" vertical="center" wrapText="1"/>
    </xf>
    <xf numFmtId="182" fontId="11" fillId="0" borderId="1" xfId="11" applyNumberFormat="1" applyBorder="1" applyAlignment="1">
      <alignment horizontal="left" vertical="center" wrapText="1"/>
    </xf>
    <xf numFmtId="181" fontId="11" fillId="3" borderId="1" xfId="50" applyNumberFormat="1" applyFill="1" applyBorder="1" applyAlignment="1">
      <alignment horizontal="left" vertical="center" wrapText="1"/>
    </xf>
    <xf numFmtId="181" fontId="11" fillId="0" borderId="1" xfId="50" applyNumberFormat="1" applyBorder="1" applyAlignment="1">
      <alignment horizontal="left" vertical="center" wrapText="1"/>
    </xf>
    <xf numFmtId="181" fontId="11" fillId="0" borderId="6" xfId="0" applyNumberFormat="1" applyFont="1" applyBorder="1" applyAlignment="1">
      <alignment horizontal="left" vertical="center" wrapText="1"/>
    </xf>
    <xf numFmtId="0" fontId="10" fillId="0" borderId="8" xfId="0" applyFont="1" applyBorder="1" applyAlignment="1">
      <alignment vertical="center" wrapText="1"/>
    </xf>
    <xf numFmtId="181" fontId="11" fillId="0" borderId="8" xfId="0" applyNumberFormat="1" applyFont="1" applyBorder="1" applyAlignment="1">
      <alignment horizontal="left" vertical="center"/>
    </xf>
    <xf numFmtId="181" fontId="11" fillId="0" borderId="8" xfId="50" applyNumberFormat="1" applyBorder="1" applyAlignment="1">
      <alignment horizontal="left" vertical="center" wrapText="1"/>
    </xf>
    <xf numFmtId="181" fontId="11" fillId="0" borderId="2" xfId="0" applyNumberFormat="1" applyFont="1" applyBorder="1" applyAlignment="1">
      <alignment horizontal="left" vertical="center" wrapText="1"/>
    </xf>
    <xf numFmtId="0" fontId="10" fillId="0" borderId="3" xfId="0" applyFont="1" applyBorder="1" applyAlignment="1">
      <alignment horizontal="center" vertical="center" wrapText="1"/>
    </xf>
    <xf numFmtId="0" fontId="11" fillId="0" borderId="8" xfId="0" applyFont="1" applyBorder="1" applyAlignment="1">
      <alignment horizontal="left" vertical="center"/>
    </xf>
    <xf numFmtId="0" fontId="11" fillId="4" borderId="1" xfId="0" applyFont="1" applyFill="1" applyBorder="1" applyAlignment="1">
      <alignment horizontal="left" vertical="center" wrapText="1"/>
    </xf>
    <xf numFmtId="0" fontId="11" fillId="4" borderId="1" xfId="50"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8" fillId="4" borderId="0" xfId="0" applyFont="1" applyFill="1">
      <alignment vertical="center"/>
    </xf>
    <xf numFmtId="181" fontId="11" fillId="0" borderId="1" xfId="0" applyNumberFormat="1" applyFont="1" applyBorder="1" applyAlignment="1">
      <alignment horizontal="center" vertical="center"/>
    </xf>
    <xf numFmtId="0" fontId="11" fillId="4" borderId="1" xfId="0" applyFont="1" applyFill="1" applyBorder="1" applyAlignment="1">
      <alignment horizontal="center" vertical="center" wrapText="1"/>
    </xf>
    <xf numFmtId="181" fontId="11" fillId="0" borderId="1" xfId="11" applyNumberFormat="1" applyBorder="1" applyAlignment="1">
      <alignment horizontal="center" vertical="center" wrapText="1"/>
    </xf>
    <xf numFmtId="182" fontId="11" fillId="0" borderId="1" xfId="50" applyNumberFormat="1" applyBorder="1" applyAlignment="1">
      <alignment horizontal="center" vertical="center" wrapText="1"/>
    </xf>
    <xf numFmtId="182" fontId="11" fillId="0" borderId="1" xfId="11" applyNumberFormat="1" applyBorder="1" applyAlignment="1">
      <alignment horizontal="center" vertical="center" wrapText="1"/>
    </xf>
    <xf numFmtId="182" fontId="11" fillId="3" borderId="1" xfId="51" applyNumberFormat="1" applyFont="1" applyFill="1" applyBorder="1" applyAlignment="1">
      <alignment horizontal="center" vertical="center" wrapText="1"/>
    </xf>
    <xf numFmtId="181" fontId="11" fillId="4" borderId="1" xfId="0" applyNumberFormat="1" applyFont="1" applyFill="1" applyBorder="1" applyAlignment="1">
      <alignment horizontal="left" vertical="center" wrapText="1"/>
    </xf>
    <xf numFmtId="182" fontId="11" fillId="4" borderId="1" xfId="0"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vertical="center" wrapText="1"/>
    </xf>
    <xf numFmtId="0" fontId="11" fillId="3" borderId="10" xfId="0" applyFont="1" applyFill="1" applyBorder="1" applyAlignment="1">
      <alignment horizontal="left" vertical="center" wrapText="1"/>
    </xf>
    <xf numFmtId="0" fontId="11" fillId="4" borderId="1" xfId="0" applyFont="1" applyFill="1" applyBorder="1" applyAlignment="1">
      <alignment horizontal="left" vertical="center"/>
    </xf>
    <xf numFmtId="0" fontId="0" fillId="4" borderId="1" xfId="0" applyFill="1" applyBorder="1" applyAlignment="1">
      <alignment horizontal="center" vertical="center" wrapText="1"/>
    </xf>
    <xf numFmtId="0" fontId="11" fillId="4" borderId="0" xfId="0" applyFont="1" applyFill="1" applyAlignment="1">
      <alignment vertical="center" wrapText="1"/>
    </xf>
    <xf numFmtId="0" fontId="10" fillId="4" borderId="0" xfId="0" applyFon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69"/>
  <sheetViews>
    <sheetView view="pageBreakPreview" zoomScaleNormal="100" zoomScaleSheetLayoutView="100" workbookViewId="0">
      <pane xSplit="4" ySplit="8" topLeftCell="E21" activePane="bottomRight" state="frozen"/>
      <selection/>
      <selection pane="topRight"/>
      <selection pane="bottomLeft"/>
      <selection pane="bottomRight" activeCell="N23" sqref="N23"/>
    </sheetView>
  </sheetViews>
  <sheetFormatPr defaultColWidth="9" defaultRowHeight="13.5"/>
  <cols>
    <col min="1" max="1" width="4" customWidth="1"/>
    <col min="2" max="3" width="11.225" customWidth="1"/>
    <col min="4" max="4" width="19" customWidth="1"/>
    <col min="5" max="5" width="5.225" customWidth="1"/>
    <col min="6" max="6" width="5.10833333333333" hidden="1" customWidth="1"/>
    <col min="7" max="7" width="6.225" customWidth="1"/>
    <col min="8" max="8" width="20.1083333333333" customWidth="1"/>
    <col min="9" max="9" width="58.4416666666667" customWidth="1"/>
    <col min="10" max="10" width="12.8916666666667"/>
    <col min="11" max="11" width="11.3333333333333" customWidth="1"/>
    <col min="12" max="12" width="12.8916666666667" customWidth="1"/>
    <col min="13" max="13" width="15" customWidth="1"/>
    <col min="14" max="14" width="9.89166666666667" customWidth="1"/>
    <col min="15" max="16" width="14.8916666666667" customWidth="1"/>
    <col min="17" max="19" width="13.4416666666667" customWidth="1"/>
    <col min="20" max="20" width="12" customWidth="1"/>
    <col min="21" max="21" width="12.1083333333333" customWidth="1"/>
    <col min="23" max="23" width="10.3333333333333"/>
    <col min="24" max="24" width="32.8916666666667" customWidth="1"/>
    <col min="25" max="25" width="34.4416666666667" customWidth="1"/>
    <col min="33" max="34" width="9" customWidth="1"/>
  </cols>
  <sheetData>
    <row r="1" ht="33.75" spans="1:34">
      <c r="A1" s="3" t="s">
        <v>0</v>
      </c>
      <c r="B1" s="4"/>
      <c r="C1" s="4"/>
      <c r="D1" s="5"/>
      <c r="E1" s="4"/>
      <c r="F1" s="4"/>
      <c r="G1" s="4"/>
      <c r="H1" s="4"/>
      <c r="I1" s="4"/>
      <c r="J1" s="4"/>
      <c r="K1" s="4"/>
      <c r="L1" s="4"/>
      <c r="M1" s="4"/>
      <c r="N1" s="4"/>
      <c r="O1" s="4"/>
      <c r="P1" s="4"/>
      <c r="Q1" s="4"/>
      <c r="R1" s="4"/>
      <c r="S1" s="4"/>
      <c r="T1" s="4"/>
      <c r="U1" s="4"/>
      <c r="V1" s="4"/>
      <c r="W1" s="4"/>
      <c r="X1" s="4"/>
      <c r="Y1" s="4"/>
      <c r="Z1" s="4"/>
      <c r="AA1" s="4"/>
      <c r="AB1" s="5"/>
      <c r="AC1" s="5"/>
      <c r="AD1" s="4"/>
      <c r="AE1" s="4"/>
      <c r="AF1" s="4"/>
      <c r="AG1" s="63"/>
      <c r="AH1" s="63"/>
    </row>
    <row r="2" spans="1:34">
      <c r="A2" s="6" t="s">
        <v>1</v>
      </c>
      <c r="B2" s="7" t="s">
        <v>2</v>
      </c>
      <c r="C2" s="8" t="s">
        <v>3</v>
      </c>
      <c r="D2" s="8" t="s">
        <v>4</v>
      </c>
      <c r="E2" s="8" t="s">
        <v>5</v>
      </c>
      <c r="F2" s="8" t="s">
        <v>3</v>
      </c>
      <c r="G2" s="8" t="s">
        <v>6</v>
      </c>
      <c r="H2" s="8" t="s">
        <v>7</v>
      </c>
      <c r="I2" s="8" t="s">
        <v>8</v>
      </c>
      <c r="J2" s="28" t="s">
        <v>9</v>
      </c>
      <c r="K2" s="29"/>
      <c r="L2" s="29"/>
      <c r="M2" s="29"/>
      <c r="N2" s="29"/>
      <c r="O2" s="29"/>
      <c r="P2" s="29"/>
      <c r="Q2" s="29"/>
      <c r="R2" s="29"/>
      <c r="S2" s="29"/>
      <c r="T2" s="29"/>
      <c r="U2" s="44" t="s">
        <v>10</v>
      </c>
      <c r="V2" s="44"/>
      <c r="W2" s="44"/>
      <c r="X2" s="8" t="s">
        <v>11</v>
      </c>
      <c r="Y2" s="8" t="s">
        <v>12</v>
      </c>
      <c r="Z2" s="8" t="s">
        <v>13</v>
      </c>
      <c r="AA2" s="8" t="s">
        <v>14</v>
      </c>
      <c r="AB2" s="28" t="s">
        <v>15</v>
      </c>
      <c r="AC2" s="8" t="s">
        <v>16</v>
      </c>
      <c r="AD2" s="43" t="s">
        <v>17</v>
      </c>
      <c r="AE2" s="8" t="s">
        <v>18</v>
      </c>
      <c r="AF2" s="8" t="s">
        <v>19</v>
      </c>
      <c r="AG2" s="63"/>
      <c r="AH2" s="63"/>
    </row>
    <row r="3" spans="1:34">
      <c r="A3" s="6"/>
      <c r="B3" s="7"/>
      <c r="C3" s="8"/>
      <c r="D3" s="8"/>
      <c r="E3" s="8"/>
      <c r="F3" s="8"/>
      <c r="G3" s="8"/>
      <c r="H3" s="8"/>
      <c r="I3" s="8"/>
      <c r="J3" s="13"/>
      <c r="K3" s="8" t="s">
        <v>20</v>
      </c>
      <c r="L3" s="8"/>
      <c r="M3" s="8"/>
      <c r="N3" s="8"/>
      <c r="O3" s="8" t="s">
        <v>21</v>
      </c>
      <c r="P3" s="8" t="s">
        <v>22</v>
      </c>
      <c r="Q3" s="8" t="s">
        <v>23</v>
      </c>
      <c r="R3" s="30" t="s">
        <v>24</v>
      </c>
      <c r="S3" s="30" t="s">
        <v>25</v>
      </c>
      <c r="T3" s="8" t="s">
        <v>26</v>
      </c>
      <c r="U3" s="234" t="s">
        <v>27</v>
      </c>
      <c r="V3" s="235" t="s">
        <v>28</v>
      </c>
      <c r="W3" s="30" t="s">
        <v>29</v>
      </c>
      <c r="X3" s="8"/>
      <c r="Y3" s="8"/>
      <c r="Z3" s="8"/>
      <c r="AA3" s="8"/>
      <c r="AB3" s="28"/>
      <c r="AC3" s="8"/>
      <c r="AD3" s="43"/>
      <c r="AE3" s="8"/>
      <c r="AF3" s="8"/>
      <c r="AG3" s="63"/>
      <c r="AH3" s="63"/>
    </row>
    <row r="4" ht="36" spans="1:34">
      <c r="A4" s="6"/>
      <c r="B4" s="7"/>
      <c r="C4" s="8"/>
      <c r="D4" s="8"/>
      <c r="E4" s="8"/>
      <c r="F4" s="8"/>
      <c r="G4" s="8"/>
      <c r="H4" s="8"/>
      <c r="I4" s="8"/>
      <c r="J4" s="8" t="s">
        <v>27</v>
      </c>
      <c r="K4" s="8" t="s">
        <v>30</v>
      </c>
      <c r="L4" s="8" t="s">
        <v>31</v>
      </c>
      <c r="M4" s="8" t="s">
        <v>32</v>
      </c>
      <c r="N4" s="8" t="s">
        <v>33</v>
      </c>
      <c r="O4" s="8"/>
      <c r="P4" s="8"/>
      <c r="Q4" s="8"/>
      <c r="R4" s="31"/>
      <c r="S4" s="31"/>
      <c r="T4" s="8"/>
      <c r="U4" s="236"/>
      <c r="V4" s="237"/>
      <c r="W4" s="31"/>
      <c r="X4" s="8"/>
      <c r="Y4" s="8"/>
      <c r="Z4" s="8"/>
      <c r="AA4" s="8"/>
      <c r="AB4" s="28"/>
      <c r="AC4" s="8"/>
      <c r="AD4" s="43"/>
      <c r="AE4" s="8"/>
      <c r="AF4" s="8"/>
      <c r="AG4" s="63"/>
      <c r="AH4" s="63"/>
    </row>
    <row r="5" spans="1:34">
      <c r="A5" s="14" t="s">
        <v>27</v>
      </c>
      <c r="B5" s="14"/>
      <c r="C5" s="14"/>
      <c r="D5" s="14"/>
      <c r="E5" s="14"/>
      <c r="F5" s="14"/>
      <c r="G5" s="14"/>
      <c r="H5" s="14"/>
      <c r="I5" s="32"/>
      <c r="J5" s="14">
        <f t="shared" ref="J5:T5" si="0">J6+J117+J126+J134+J153+J166</f>
        <v>15604.4</v>
      </c>
      <c r="K5" s="14">
        <f t="shared" si="0"/>
        <v>8499.4</v>
      </c>
      <c r="L5" s="14">
        <f t="shared" si="0"/>
        <v>2000</v>
      </c>
      <c r="M5" s="14">
        <f t="shared" si="0"/>
        <v>0</v>
      </c>
      <c r="N5" s="14">
        <f t="shared" si="0"/>
        <v>0</v>
      </c>
      <c r="O5" s="14">
        <f t="shared" si="0"/>
        <v>4200</v>
      </c>
      <c r="P5" s="14">
        <f t="shared" si="0"/>
        <v>0</v>
      </c>
      <c r="Q5" s="14">
        <f t="shared" si="0"/>
        <v>0</v>
      </c>
      <c r="R5" s="14">
        <f t="shared" si="0"/>
        <v>0</v>
      </c>
      <c r="S5" s="14">
        <f t="shared" si="0"/>
        <v>115</v>
      </c>
      <c r="T5" s="14">
        <f t="shared" si="0"/>
        <v>790</v>
      </c>
      <c r="U5" s="14"/>
      <c r="V5" s="14"/>
      <c r="W5" s="14"/>
      <c r="X5" s="32"/>
      <c r="Y5" s="32"/>
      <c r="Z5" s="14"/>
      <c r="AA5" s="14"/>
      <c r="AB5" s="49"/>
      <c r="AC5" s="50"/>
      <c r="AD5" s="51"/>
      <c r="AE5" s="14"/>
      <c r="AF5" s="50"/>
      <c r="AG5" s="1"/>
      <c r="AH5" s="1"/>
    </row>
    <row r="6" spans="1:34">
      <c r="A6" s="15" t="s">
        <v>34</v>
      </c>
      <c r="B6" s="16" t="s">
        <v>35</v>
      </c>
      <c r="C6" s="16"/>
      <c r="D6" s="16"/>
      <c r="E6" s="16"/>
      <c r="F6" s="16"/>
      <c r="G6" s="16"/>
      <c r="H6" s="16"/>
      <c r="I6" s="16"/>
      <c r="J6" s="33">
        <f t="shared" ref="J6:O6" si="1">SUM(J7+J16+J38+J79+J92+J100+J101+J102+J111+J114+J116)</f>
        <v>4685.4</v>
      </c>
      <c r="K6" s="33">
        <f t="shared" si="1"/>
        <v>3830.4</v>
      </c>
      <c r="L6" s="33">
        <f t="shared" si="1"/>
        <v>0</v>
      </c>
      <c r="M6" s="33">
        <f t="shared" si="1"/>
        <v>0</v>
      </c>
      <c r="N6" s="33">
        <f t="shared" si="1"/>
        <v>0</v>
      </c>
      <c r="O6" s="33">
        <f t="shared" si="1"/>
        <v>780</v>
      </c>
      <c r="P6" s="33"/>
      <c r="Q6" s="33">
        <f t="shared" ref="Q6:T6" si="2">SUM(Q7+Q16+Q38+Q79+Q92+Q100+Q101+Q102+Q111+Q114+Q116)</f>
        <v>0</v>
      </c>
      <c r="R6" s="33"/>
      <c r="S6" s="33">
        <f t="shared" si="2"/>
        <v>75</v>
      </c>
      <c r="T6" s="33">
        <f t="shared" si="2"/>
        <v>0</v>
      </c>
      <c r="U6" s="33"/>
      <c r="V6" s="33">
        <v>0</v>
      </c>
      <c r="W6" s="33">
        <v>0</v>
      </c>
      <c r="X6" s="52"/>
      <c r="Y6" s="52"/>
      <c r="Z6" s="52"/>
      <c r="AA6" s="52"/>
      <c r="AB6" s="53"/>
      <c r="AC6" s="54"/>
      <c r="AD6" s="55"/>
      <c r="AE6" s="52"/>
      <c r="AF6" s="52"/>
      <c r="AG6" s="65"/>
      <c r="AH6" s="65"/>
    </row>
    <row r="7" spans="1:34">
      <c r="A7" s="15" t="s">
        <v>36</v>
      </c>
      <c r="B7" s="16" t="s">
        <v>37</v>
      </c>
      <c r="C7" s="16"/>
      <c r="D7" s="16"/>
      <c r="E7" s="16"/>
      <c r="F7" s="16"/>
      <c r="G7" s="16"/>
      <c r="H7" s="16"/>
      <c r="I7" s="16"/>
      <c r="J7" s="33">
        <f t="shared" ref="J7:O7" si="3">SUM(J8+J10+J11+J13+J14+J15)</f>
        <v>390</v>
      </c>
      <c r="K7" s="33">
        <f t="shared" si="3"/>
        <v>390</v>
      </c>
      <c r="L7" s="33">
        <f t="shared" si="3"/>
        <v>0</v>
      </c>
      <c r="M7" s="33">
        <f t="shared" si="3"/>
        <v>0</v>
      </c>
      <c r="N7" s="33">
        <f t="shared" si="3"/>
        <v>0</v>
      </c>
      <c r="O7" s="33">
        <f t="shared" si="3"/>
        <v>0</v>
      </c>
      <c r="P7" s="33"/>
      <c r="Q7" s="33">
        <f>SUM(Q8+Q10+Q11+Q13+Q14+Q15)</f>
        <v>0</v>
      </c>
      <c r="R7" s="33"/>
      <c r="S7" s="33"/>
      <c r="T7" s="33">
        <f>SUM(T8+T10+T11+T13+T14+T15)</f>
        <v>0</v>
      </c>
      <c r="U7" s="238">
        <f>SUM(U8:U15)</f>
        <v>218</v>
      </c>
      <c r="V7" s="238">
        <f>SUM(V8:V15)</f>
        <v>0</v>
      </c>
      <c r="W7" s="33">
        <f>SUM(W8:W15)</f>
        <v>0</v>
      </c>
      <c r="X7" s="52"/>
      <c r="Y7" s="52"/>
      <c r="Z7" s="52"/>
      <c r="AA7" s="52"/>
      <c r="AB7" s="53"/>
      <c r="AC7" s="54"/>
      <c r="AD7" s="55"/>
      <c r="AE7" s="52"/>
      <c r="AF7" s="52"/>
      <c r="AG7" s="65"/>
      <c r="AH7" s="65"/>
    </row>
    <row r="8" spans="1:34">
      <c r="A8" s="15" t="s">
        <v>38</v>
      </c>
      <c r="B8" s="16" t="s">
        <v>39</v>
      </c>
      <c r="C8" s="16"/>
      <c r="D8" s="16"/>
      <c r="E8" s="16"/>
      <c r="F8" s="16"/>
      <c r="G8" s="16"/>
      <c r="H8" s="16"/>
      <c r="I8" s="16"/>
      <c r="J8" s="33">
        <f t="shared" ref="J8:O8" si="4">SUM(J9:J9)</f>
        <v>390</v>
      </c>
      <c r="K8" s="33">
        <f t="shared" si="4"/>
        <v>390</v>
      </c>
      <c r="L8" s="33">
        <f t="shared" si="4"/>
        <v>0</v>
      </c>
      <c r="M8" s="33">
        <f t="shared" si="4"/>
        <v>0</v>
      </c>
      <c r="N8" s="33">
        <f t="shared" si="4"/>
        <v>0</v>
      </c>
      <c r="O8" s="33">
        <f t="shared" si="4"/>
        <v>0</v>
      </c>
      <c r="P8" s="33"/>
      <c r="Q8" s="33">
        <f>SUM(Q9:Q9)</f>
        <v>0</v>
      </c>
      <c r="R8" s="33"/>
      <c r="S8" s="33"/>
      <c r="T8" s="33">
        <f>SUM(T9:T9)</f>
        <v>0</v>
      </c>
      <c r="U8" s="33">
        <f>SUM(U9:U9)</f>
        <v>109</v>
      </c>
      <c r="V8" s="33">
        <f>SUM(V9:V9)</f>
        <v>0</v>
      </c>
      <c r="W8" s="33">
        <f>SUM(W9:W9)</f>
        <v>0</v>
      </c>
      <c r="X8" s="52"/>
      <c r="Y8" s="52"/>
      <c r="Z8" s="52"/>
      <c r="AA8" s="52"/>
      <c r="AB8" s="53"/>
      <c r="AC8" s="54"/>
      <c r="AD8" s="55"/>
      <c r="AE8" s="52"/>
      <c r="AF8" s="52"/>
      <c r="AG8" s="65"/>
      <c r="AH8" s="65"/>
    </row>
    <row r="9" ht="71.25" spans="1:34">
      <c r="A9" s="18">
        <v>1</v>
      </c>
      <c r="B9" s="18" t="s">
        <v>40</v>
      </c>
      <c r="C9" s="18" t="str">
        <f>F9</f>
        <v>林业</v>
      </c>
      <c r="D9" s="18" t="s">
        <v>41</v>
      </c>
      <c r="E9" s="18" t="s">
        <v>42</v>
      </c>
      <c r="F9" s="18" t="s">
        <v>43</v>
      </c>
      <c r="G9" s="18">
        <v>2020</v>
      </c>
      <c r="H9" s="18" t="s">
        <v>44</v>
      </c>
      <c r="I9" s="86" t="s">
        <v>45</v>
      </c>
      <c r="J9" s="23">
        <v>390</v>
      </c>
      <c r="K9" s="23">
        <v>390</v>
      </c>
      <c r="L9" s="226"/>
      <c r="M9" s="226"/>
      <c r="N9" s="226"/>
      <c r="O9" s="226"/>
      <c r="P9" s="226"/>
      <c r="Q9" s="226"/>
      <c r="R9" s="226"/>
      <c r="S9" s="226"/>
      <c r="T9" s="226"/>
      <c r="U9" s="18">
        <v>109</v>
      </c>
      <c r="V9" s="239"/>
      <c r="W9" s="239"/>
      <c r="X9" s="59" t="s">
        <v>46</v>
      </c>
      <c r="Y9" s="59" t="s">
        <v>47</v>
      </c>
      <c r="Z9" s="86" t="s">
        <v>48</v>
      </c>
      <c r="AA9" s="86" t="s">
        <v>49</v>
      </c>
      <c r="AB9" s="85" t="s">
        <v>50</v>
      </c>
      <c r="AC9" s="86" t="s">
        <v>51</v>
      </c>
      <c r="AD9" s="58" t="s">
        <v>52</v>
      </c>
      <c r="AE9" s="84" t="s">
        <v>53</v>
      </c>
      <c r="AF9" s="255" t="s">
        <v>54</v>
      </c>
      <c r="AG9" s="66"/>
      <c r="AH9" s="67"/>
    </row>
    <row r="10" spans="1:34">
      <c r="A10" s="15" t="s">
        <v>38</v>
      </c>
      <c r="B10" s="16" t="s">
        <v>55</v>
      </c>
      <c r="C10" s="16"/>
      <c r="D10" s="16"/>
      <c r="E10" s="16"/>
      <c r="F10" s="16"/>
      <c r="G10" s="16"/>
      <c r="H10" s="16"/>
      <c r="I10" s="16"/>
      <c r="J10" s="33"/>
      <c r="K10" s="33"/>
      <c r="L10" s="33"/>
      <c r="M10" s="33"/>
      <c r="N10" s="33"/>
      <c r="O10" s="33"/>
      <c r="P10" s="33"/>
      <c r="Q10" s="33"/>
      <c r="R10" s="33"/>
      <c r="S10" s="33"/>
      <c r="T10" s="33"/>
      <c r="U10" s="238"/>
      <c r="V10" s="238"/>
      <c r="W10" s="33"/>
      <c r="X10" s="52"/>
      <c r="Y10" s="52"/>
      <c r="Z10" s="52"/>
      <c r="AA10" s="52"/>
      <c r="AB10" s="53"/>
      <c r="AC10" s="54"/>
      <c r="AD10" s="55"/>
      <c r="AE10" s="52"/>
      <c r="AF10" s="52"/>
      <c r="AG10" s="65"/>
      <c r="AH10" s="65"/>
    </row>
    <row r="11" spans="1:34">
      <c r="A11" s="15" t="s">
        <v>38</v>
      </c>
      <c r="B11" s="16" t="s">
        <v>56</v>
      </c>
      <c r="C11" s="16"/>
      <c r="D11" s="16"/>
      <c r="E11" s="16"/>
      <c r="F11" s="16"/>
      <c r="G11" s="16"/>
      <c r="H11" s="16"/>
      <c r="I11" s="16"/>
      <c r="J11" s="33">
        <f t="shared" ref="J11:O11" si="5">J12</f>
        <v>0</v>
      </c>
      <c r="K11" s="33">
        <f t="shared" si="5"/>
        <v>0</v>
      </c>
      <c r="L11" s="33">
        <f t="shared" si="5"/>
        <v>0</v>
      </c>
      <c r="M11" s="33">
        <f t="shared" si="5"/>
        <v>0</v>
      </c>
      <c r="N11" s="33">
        <f t="shared" si="5"/>
        <v>0</v>
      </c>
      <c r="O11" s="33">
        <f t="shared" si="5"/>
        <v>0</v>
      </c>
      <c r="P11" s="33"/>
      <c r="Q11" s="33">
        <f t="shared" ref="Q11:W11" si="6">Q12</f>
        <v>0</v>
      </c>
      <c r="R11" s="33"/>
      <c r="S11" s="33"/>
      <c r="T11" s="33">
        <f t="shared" si="6"/>
        <v>0</v>
      </c>
      <c r="U11" s="33">
        <f t="shared" si="6"/>
        <v>0</v>
      </c>
      <c r="V11" s="33">
        <f t="shared" si="6"/>
        <v>0</v>
      </c>
      <c r="W11" s="33">
        <f t="shared" si="6"/>
        <v>0</v>
      </c>
      <c r="X11" s="52"/>
      <c r="Y11" s="52"/>
      <c r="Z11" s="52"/>
      <c r="AA11" s="52"/>
      <c r="AB11" s="53"/>
      <c r="AC11" s="54"/>
      <c r="AD11" s="55"/>
      <c r="AE11" s="52"/>
      <c r="AF11" s="52"/>
      <c r="AG11" s="65"/>
      <c r="AH11" s="65"/>
    </row>
    <row r="12" ht="51" customHeight="1" spans="1:34">
      <c r="A12" s="18"/>
      <c r="B12" s="18"/>
      <c r="C12" s="18"/>
      <c r="D12" s="18"/>
      <c r="E12" s="18"/>
      <c r="F12" s="18"/>
      <c r="G12" s="18"/>
      <c r="H12" s="18"/>
      <c r="I12" s="75"/>
      <c r="J12" s="79"/>
      <c r="K12" s="23"/>
      <c r="L12" s="226"/>
      <c r="M12" s="226"/>
      <c r="N12" s="226"/>
      <c r="O12" s="226"/>
      <c r="P12" s="226"/>
      <c r="Q12" s="226"/>
      <c r="R12" s="226"/>
      <c r="S12" s="226"/>
      <c r="T12" s="226"/>
      <c r="U12" s="18"/>
      <c r="V12" s="239"/>
      <c r="W12" s="239"/>
      <c r="X12" s="86"/>
      <c r="Y12" s="86"/>
      <c r="Z12" s="255"/>
      <c r="AA12" s="86"/>
      <c r="AB12" s="85"/>
      <c r="AC12" s="86"/>
      <c r="AD12" s="58"/>
      <c r="AE12" s="84"/>
      <c r="AF12" s="255"/>
      <c r="AG12" s="66"/>
      <c r="AH12" s="67"/>
    </row>
    <row r="13" spans="1:34">
      <c r="A13" s="15" t="s">
        <v>38</v>
      </c>
      <c r="B13" s="16" t="s">
        <v>57</v>
      </c>
      <c r="C13" s="16"/>
      <c r="D13" s="16"/>
      <c r="E13" s="16"/>
      <c r="F13" s="16"/>
      <c r="G13" s="16"/>
      <c r="H13" s="16"/>
      <c r="I13" s="16"/>
      <c r="J13" s="33"/>
      <c r="K13" s="33"/>
      <c r="L13" s="33"/>
      <c r="M13" s="33"/>
      <c r="N13" s="33"/>
      <c r="O13" s="33"/>
      <c r="P13" s="33"/>
      <c r="Q13" s="33"/>
      <c r="R13" s="33"/>
      <c r="S13" s="33"/>
      <c r="T13" s="33"/>
      <c r="U13" s="238"/>
      <c r="V13" s="238"/>
      <c r="W13" s="33"/>
      <c r="X13" s="52"/>
      <c r="Y13" s="52"/>
      <c r="Z13" s="52"/>
      <c r="AA13" s="52"/>
      <c r="AB13" s="53"/>
      <c r="AC13" s="54"/>
      <c r="AD13" s="55"/>
      <c r="AE13" s="52"/>
      <c r="AF13" s="52"/>
      <c r="AG13" s="65"/>
      <c r="AH13" s="65"/>
    </row>
    <row r="14" spans="1:34">
      <c r="A14" s="15" t="s">
        <v>38</v>
      </c>
      <c r="B14" s="16" t="s">
        <v>58</v>
      </c>
      <c r="C14" s="16"/>
      <c r="D14" s="16"/>
      <c r="E14" s="16"/>
      <c r="F14" s="16"/>
      <c r="G14" s="16"/>
      <c r="H14" s="16"/>
      <c r="I14" s="16"/>
      <c r="J14" s="33"/>
      <c r="K14" s="33"/>
      <c r="L14" s="33"/>
      <c r="M14" s="33"/>
      <c r="N14" s="33"/>
      <c r="O14" s="33"/>
      <c r="P14" s="33"/>
      <c r="Q14" s="33"/>
      <c r="R14" s="33"/>
      <c r="S14" s="33"/>
      <c r="T14" s="33"/>
      <c r="U14" s="33"/>
      <c r="V14" s="33"/>
      <c r="W14" s="33"/>
      <c r="X14" s="52"/>
      <c r="Y14" s="52"/>
      <c r="Z14" s="52"/>
      <c r="AA14" s="52"/>
      <c r="AB14" s="53"/>
      <c r="AC14" s="54"/>
      <c r="AD14" s="55"/>
      <c r="AE14" s="52"/>
      <c r="AF14" s="52"/>
      <c r="AG14" s="65"/>
      <c r="AH14" s="65"/>
    </row>
    <row r="15" spans="1:34">
      <c r="A15" s="15" t="s">
        <v>38</v>
      </c>
      <c r="B15" s="16" t="s">
        <v>59</v>
      </c>
      <c r="C15" s="16"/>
      <c r="D15" s="16"/>
      <c r="E15" s="16"/>
      <c r="F15" s="16"/>
      <c r="G15" s="16"/>
      <c r="H15" s="16"/>
      <c r="I15" s="16"/>
      <c r="J15" s="33"/>
      <c r="K15" s="33"/>
      <c r="L15" s="33"/>
      <c r="M15" s="33"/>
      <c r="N15" s="33"/>
      <c r="O15" s="33"/>
      <c r="P15" s="33"/>
      <c r="Q15" s="33"/>
      <c r="R15" s="33"/>
      <c r="S15" s="33"/>
      <c r="T15" s="33"/>
      <c r="U15" s="238"/>
      <c r="V15" s="238"/>
      <c r="W15" s="33"/>
      <c r="X15" s="52"/>
      <c r="Y15" s="52"/>
      <c r="Z15" s="52"/>
      <c r="AA15" s="52"/>
      <c r="AB15" s="53"/>
      <c r="AC15" s="54"/>
      <c r="AD15" s="55"/>
      <c r="AE15" s="52"/>
      <c r="AF15" s="52"/>
      <c r="AG15" s="65"/>
      <c r="AH15" s="65"/>
    </row>
    <row r="16" spans="1:34">
      <c r="A16" s="15" t="s">
        <v>36</v>
      </c>
      <c r="B16" s="16" t="s">
        <v>60</v>
      </c>
      <c r="C16" s="16"/>
      <c r="D16" s="16"/>
      <c r="E16" s="16"/>
      <c r="F16" s="16"/>
      <c r="G16" s="16"/>
      <c r="H16" s="16"/>
      <c r="I16" s="16"/>
      <c r="J16" s="33">
        <f t="shared" ref="J16:O16" si="7">SUM(J17+J19+J27+J30+J32+J34+J36)</f>
        <v>750</v>
      </c>
      <c r="K16" s="33">
        <f t="shared" si="7"/>
        <v>750</v>
      </c>
      <c r="L16" s="33">
        <f t="shared" si="7"/>
        <v>0</v>
      </c>
      <c r="M16" s="33">
        <f t="shared" si="7"/>
        <v>0</v>
      </c>
      <c r="N16" s="33">
        <f t="shared" si="7"/>
        <v>0</v>
      </c>
      <c r="O16" s="33">
        <f t="shared" si="7"/>
        <v>0</v>
      </c>
      <c r="P16" s="33"/>
      <c r="Q16" s="33">
        <f t="shared" ref="Q16:V16" si="8">SUM(Q17+Q19+Q27+Q30+Q32+Q34+Q36)</f>
        <v>0</v>
      </c>
      <c r="R16" s="33"/>
      <c r="S16" s="33"/>
      <c r="T16" s="33">
        <f t="shared" si="8"/>
        <v>0</v>
      </c>
      <c r="U16" s="33">
        <f t="shared" si="8"/>
        <v>210</v>
      </c>
      <c r="V16" s="33">
        <f t="shared" si="8"/>
        <v>0</v>
      </c>
      <c r="W16" s="33">
        <v>0</v>
      </c>
      <c r="X16" s="52"/>
      <c r="Y16" s="52"/>
      <c r="Z16" s="52"/>
      <c r="AA16" s="52"/>
      <c r="AB16" s="53"/>
      <c r="AC16" s="54"/>
      <c r="AD16" s="55"/>
      <c r="AE16" s="52"/>
      <c r="AF16" s="52"/>
      <c r="AG16" s="65"/>
      <c r="AH16" s="65"/>
    </row>
    <row r="17" spans="1:34">
      <c r="A17" s="15" t="s">
        <v>38</v>
      </c>
      <c r="B17" s="16" t="s">
        <v>61</v>
      </c>
      <c r="C17" s="16"/>
      <c r="D17" s="16"/>
      <c r="E17" s="16"/>
      <c r="F17" s="16"/>
      <c r="G17" s="16"/>
      <c r="H17" s="16"/>
      <c r="I17" s="16"/>
      <c r="J17" s="33">
        <f t="shared" ref="J17:O17" si="9">SUM(J18)</f>
        <v>30</v>
      </c>
      <c r="K17" s="33">
        <f t="shared" si="9"/>
        <v>30</v>
      </c>
      <c r="L17" s="33">
        <f t="shared" si="9"/>
        <v>0</v>
      </c>
      <c r="M17" s="33">
        <f t="shared" si="9"/>
        <v>0</v>
      </c>
      <c r="N17" s="33">
        <f t="shared" si="9"/>
        <v>0</v>
      </c>
      <c r="O17" s="33">
        <f t="shared" si="9"/>
        <v>0</v>
      </c>
      <c r="P17" s="33"/>
      <c r="Q17" s="33">
        <f>SUM(Q18)</f>
        <v>0</v>
      </c>
      <c r="R17" s="33"/>
      <c r="S17" s="33"/>
      <c r="T17" s="33">
        <f>SUM(T18)</f>
        <v>0</v>
      </c>
      <c r="U17" s="33">
        <f>SUM(U18)</f>
        <v>50</v>
      </c>
      <c r="V17" s="33">
        <f>SUM(V18)</f>
        <v>0</v>
      </c>
      <c r="W17" s="33">
        <f>SUM(W18)</f>
        <v>0</v>
      </c>
      <c r="X17" s="52"/>
      <c r="Y17" s="52"/>
      <c r="Z17" s="52"/>
      <c r="AA17" s="52"/>
      <c r="AB17" s="53"/>
      <c r="AC17" s="54"/>
      <c r="AD17" s="55"/>
      <c r="AE17" s="52"/>
      <c r="AF17" s="52"/>
      <c r="AG17" s="65"/>
      <c r="AH17" s="65"/>
    </row>
    <row r="18" ht="71.25" spans="1:34">
      <c r="A18" s="18">
        <v>2</v>
      </c>
      <c r="B18" s="18" t="s">
        <v>62</v>
      </c>
      <c r="C18" s="18" t="str">
        <f>F18</f>
        <v>农业</v>
      </c>
      <c r="D18" s="18" t="s">
        <v>63</v>
      </c>
      <c r="E18" s="18" t="s">
        <v>42</v>
      </c>
      <c r="F18" s="18" t="s">
        <v>64</v>
      </c>
      <c r="G18" s="18">
        <v>2020</v>
      </c>
      <c r="H18" s="18" t="s">
        <v>65</v>
      </c>
      <c r="I18" s="75" t="s">
        <v>66</v>
      </c>
      <c r="J18" s="79">
        <v>30</v>
      </c>
      <c r="K18" s="23">
        <v>30</v>
      </c>
      <c r="L18" s="226"/>
      <c r="M18" s="226"/>
      <c r="N18" s="226"/>
      <c r="O18" s="226"/>
      <c r="P18" s="226"/>
      <c r="Q18" s="226"/>
      <c r="R18" s="226"/>
      <c r="S18" s="226"/>
      <c r="T18" s="226"/>
      <c r="U18" s="18">
        <v>50</v>
      </c>
      <c r="V18" s="239"/>
      <c r="W18" s="239"/>
      <c r="X18" s="59" t="s">
        <v>67</v>
      </c>
      <c r="Y18" s="59" t="s">
        <v>68</v>
      </c>
      <c r="Z18" s="255" t="s">
        <v>69</v>
      </c>
      <c r="AA18" s="256" t="s">
        <v>70</v>
      </c>
      <c r="AB18" s="85" t="s">
        <v>71</v>
      </c>
      <c r="AC18" s="86" t="s">
        <v>72</v>
      </c>
      <c r="AD18" s="58" t="s">
        <v>52</v>
      </c>
      <c r="AE18" s="84" t="s">
        <v>53</v>
      </c>
      <c r="AF18" s="255" t="s">
        <v>54</v>
      </c>
      <c r="AG18" s="70" t="s">
        <v>73</v>
      </c>
      <c r="AH18" s="67" t="s">
        <v>74</v>
      </c>
    </row>
    <row r="19" spans="1:34">
      <c r="A19" s="15" t="s">
        <v>38</v>
      </c>
      <c r="B19" s="16" t="s">
        <v>75</v>
      </c>
      <c r="C19" s="16"/>
      <c r="D19" s="16"/>
      <c r="E19" s="16"/>
      <c r="F19" s="16"/>
      <c r="G19" s="16"/>
      <c r="H19" s="16"/>
      <c r="I19" s="16"/>
      <c r="J19" s="33">
        <f t="shared" ref="J19:O19" si="10">SUM(J20:J20)</f>
        <v>150</v>
      </c>
      <c r="K19" s="33">
        <f t="shared" si="10"/>
        <v>150</v>
      </c>
      <c r="L19" s="33">
        <f t="shared" si="10"/>
        <v>0</v>
      </c>
      <c r="M19" s="33">
        <f t="shared" si="10"/>
        <v>0</v>
      </c>
      <c r="N19" s="33">
        <f t="shared" si="10"/>
        <v>0</v>
      </c>
      <c r="O19" s="33">
        <f t="shared" si="10"/>
        <v>0</v>
      </c>
      <c r="P19" s="33"/>
      <c r="Q19" s="33">
        <f>SUM(Q20:Q20)</f>
        <v>0</v>
      </c>
      <c r="R19" s="33"/>
      <c r="S19" s="33"/>
      <c r="T19" s="33">
        <f>SUM(T20:T20)</f>
        <v>0</v>
      </c>
      <c r="U19" s="33">
        <f>SUM(U20:U20)</f>
        <v>50</v>
      </c>
      <c r="V19" s="33">
        <f>SUM(V20:V20)</f>
        <v>0</v>
      </c>
      <c r="W19" s="33">
        <f>SUM(W20:W20)</f>
        <v>0</v>
      </c>
      <c r="X19" s="52"/>
      <c r="Y19" s="52"/>
      <c r="Z19" s="52"/>
      <c r="AA19" s="52"/>
      <c r="AB19" s="53"/>
      <c r="AC19" s="54"/>
      <c r="AD19" s="55"/>
      <c r="AE19" s="52"/>
      <c r="AF19" s="52"/>
      <c r="AG19" s="65"/>
      <c r="AH19" s="65"/>
    </row>
    <row r="20" s="93" customFormat="1" ht="42" customHeight="1" spans="1:34">
      <c r="A20" s="212"/>
      <c r="B20" s="212"/>
      <c r="C20" s="213" t="s">
        <v>76</v>
      </c>
      <c r="D20" s="214" t="s">
        <v>77</v>
      </c>
      <c r="E20" s="212" t="s">
        <v>42</v>
      </c>
      <c r="F20" s="212"/>
      <c r="G20" s="213">
        <v>2021</v>
      </c>
      <c r="H20" s="215" t="s">
        <v>78</v>
      </c>
      <c r="I20" s="223" t="s">
        <v>79</v>
      </c>
      <c r="J20" s="216">
        <v>150</v>
      </c>
      <c r="K20" s="216">
        <v>150</v>
      </c>
      <c r="L20" s="227"/>
      <c r="M20" s="227"/>
      <c r="N20" s="227"/>
      <c r="O20" s="227"/>
      <c r="P20" s="227"/>
      <c r="Q20" s="227"/>
      <c r="R20" s="227"/>
      <c r="S20" s="227"/>
      <c r="T20" s="227"/>
      <c r="U20" s="216">
        <v>50</v>
      </c>
      <c r="V20" s="240"/>
      <c r="W20" s="240"/>
      <c r="X20" s="214"/>
      <c r="Y20" s="214"/>
      <c r="Z20" s="221" t="s">
        <v>80</v>
      </c>
      <c r="AA20" s="221" t="s">
        <v>81</v>
      </c>
      <c r="AB20" s="257" t="s">
        <v>71</v>
      </c>
      <c r="AC20" s="242" t="s">
        <v>72</v>
      </c>
      <c r="AD20" s="258" t="s">
        <v>52</v>
      </c>
      <c r="AE20" s="259" t="s">
        <v>53</v>
      </c>
      <c r="AF20" s="260"/>
      <c r="AG20" s="265"/>
      <c r="AH20" s="92"/>
    </row>
    <row r="21" s="93" customFormat="1" ht="42" customHeight="1" spans="1:34">
      <c r="A21" s="212"/>
      <c r="B21" s="212"/>
      <c r="C21" s="213" t="s">
        <v>76</v>
      </c>
      <c r="D21" s="216" t="s">
        <v>82</v>
      </c>
      <c r="E21" s="216" t="s">
        <v>42</v>
      </c>
      <c r="F21" s="212"/>
      <c r="G21" s="213">
        <v>2021</v>
      </c>
      <c r="H21" s="216" t="s">
        <v>83</v>
      </c>
      <c r="I21" s="216" t="s">
        <v>84</v>
      </c>
      <c r="J21" s="228">
        <v>6.87</v>
      </c>
      <c r="K21" s="228">
        <v>6.87</v>
      </c>
      <c r="L21" s="227"/>
      <c r="M21" s="227"/>
      <c r="N21" s="227"/>
      <c r="O21" s="227"/>
      <c r="P21" s="227"/>
      <c r="Q21" s="227"/>
      <c r="R21" s="227"/>
      <c r="S21" s="227"/>
      <c r="T21" s="227"/>
      <c r="U21" s="241">
        <v>174</v>
      </c>
      <c r="V21" s="240"/>
      <c r="W21" s="240"/>
      <c r="X21" s="214"/>
      <c r="Y21" s="214"/>
      <c r="Z21" s="223" t="s">
        <v>85</v>
      </c>
      <c r="AA21" s="261" t="s">
        <v>86</v>
      </c>
      <c r="AB21" s="257" t="s">
        <v>71</v>
      </c>
      <c r="AC21" s="242" t="s">
        <v>72</v>
      </c>
      <c r="AD21" s="258" t="s">
        <v>52</v>
      </c>
      <c r="AE21" s="259" t="s">
        <v>53</v>
      </c>
      <c r="AF21" s="260"/>
      <c r="AG21" s="265"/>
      <c r="AH21" s="92"/>
    </row>
    <row r="22" s="93" customFormat="1" ht="42" customHeight="1" spans="1:34">
      <c r="A22" s="212"/>
      <c r="B22" s="212"/>
      <c r="C22" s="216" t="s">
        <v>64</v>
      </c>
      <c r="D22" s="216" t="s">
        <v>87</v>
      </c>
      <c r="E22" s="216" t="s">
        <v>42</v>
      </c>
      <c r="F22" s="212"/>
      <c r="G22" s="213">
        <v>2021</v>
      </c>
      <c r="H22" s="216" t="s">
        <v>83</v>
      </c>
      <c r="I22" s="216" t="s">
        <v>88</v>
      </c>
      <c r="J22" s="221">
        <v>7.5</v>
      </c>
      <c r="K22" s="221">
        <v>7.5</v>
      </c>
      <c r="L22" s="227"/>
      <c r="M22" s="227"/>
      <c r="N22" s="227"/>
      <c r="O22" s="227"/>
      <c r="P22" s="227"/>
      <c r="Q22" s="227"/>
      <c r="R22" s="227"/>
      <c r="S22" s="227"/>
      <c r="T22" s="227"/>
      <c r="U22" s="241"/>
      <c r="V22" s="240"/>
      <c r="W22" s="240"/>
      <c r="X22" s="214"/>
      <c r="Y22" s="214"/>
      <c r="Z22" s="223" t="s">
        <v>85</v>
      </c>
      <c r="AA22" s="261" t="s">
        <v>86</v>
      </c>
      <c r="AB22" s="257" t="s">
        <v>71</v>
      </c>
      <c r="AC22" s="242" t="s">
        <v>72</v>
      </c>
      <c r="AD22" s="258" t="s">
        <v>52</v>
      </c>
      <c r="AE22" s="259" t="s">
        <v>53</v>
      </c>
      <c r="AF22" s="260"/>
      <c r="AG22" s="265"/>
      <c r="AH22" s="92"/>
    </row>
    <row r="23" s="93" customFormat="1" ht="42" customHeight="1" spans="1:34">
      <c r="A23" s="212"/>
      <c r="B23" s="212"/>
      <c r="C23" s="213"/>
      <c r="D23" s="216"/>
      <c r="E23" s="216"/>
      <c r="F23" s="212"/>
      <c r="G23" s="213"/>
      <c r="H23" s="216"/>
      <c r="I23" s="216"/>
      <c r="J23" s="228"/>
      <c r="K23" s="228"/>
      <c r="L23" s="227"/>
      <c r="M23" s="227"/>
      <c r="N23" s="227"/>
      <c r="O23" s="227"/>
      <c r="P23" s="227"/>
      <c r="Q23" s="227"/>
      <c r="R23" s="227"/>
      <c r="S23" s="227"/>
      <c r="T23" s="227"/>
      <c r="U23" s="241"/>
      <c r="V23" s="240"/>
      <c r="W23" s="240"/>
      <c r="X23" s="214"/>
      <c r="Y23" s="214"/>
      <c r="Z23" s="223"/>
      <c r="AA23" s="261"/>
      <c r="AB23" s="257"/>
      <c r="AC23" s="242"/>
      <c r="AD23" s="258"/>
      <c r="AE23" s="259"/>
      <c r="AF23" s="260"/>
      <c r="AG23" s="265"/>
      <c r="AH23" s="92"/>
    </row>
    <row r="24" s="93" customFormat="1" ht="42" customHeight="1" spans="1:34">
      <c r="A24" s="212"/>
      <c r="B24" s="212"/>
      <c r="C24" s="213"/>
      <c r="D24" s="216"/>
      <c r="E24" s="216"/>
      <c r="F24" s="212"/>
      <c r="G24" s="213"/>
      <c r="H24" s="216"/>
      <c r="I24" s="216"/>
      <c r="J24" s="228"/>
      <c r="K24" s="228"/>
      <c r="L24" s="227"/>
      <c r="M24" s="227"/>
      <c r="N24" s="227"/>
      <c r="O24" s="227"/>
      <c r="P24" s="227"/>
      <c r="Q24" s="227"/>
      <c r="R24" s="227"/>
      <c r="S24" s="227"/>
      <c r="T24" s="227"/>
      <c r="U24" s="241"/>
      <c r="V24" s="240"/>
      <c r="W24" s="240"/>
      <c r="X24" s="214"/>
      <c r="Y24" s="214"/>
      <c r="Z24" s="223"/>
      <c r="AA24" s="261"/>
      <c r="AB24" s="257"/>
      <c r="AC24" s="242"/>
      <c r="AD24" s="258"/>
      <c r="AE24" s="259"/>
      <c r="AF24" s="260"/>
      <c r="AG24" s="265"/>
      <c r="AH24" s="92"/>
    </row>
    <row r="25" s="93" customFormat="1" ht="42" customHeight="1" spans="1:34">
      <c r="A25" s="212"/>
      <c r="B25" s="212"/>
      <c r="C25" s="213"/>
      <c r="D25" s="216"/>
      <c r="E25" s="216"/>
      <c r="F25" s="212"/>
      <c r="G25" s="213"/>
      <c r="H25" s="216"/>
      <c r="I25" s="216"/>
      <c r="J25" s="228"/>
      <c r="K25" s="228"/>
      <c r="L25" s="227"/>
      <c r="M25" s="227"/>
      <c r="N25" s="227"/>
      <c r="O25" s="227"/>
      <c r="P25" s="227"/>
      <c r="Q25" s="227"/>
      <c r="R25" s="227"/>
      <c r="S25" s="227"/>
      <c r="T25" s="227"/>
      <c r="U25" s="241"/>
      <c r="V25" s="240"/>
      <c r="W25" s="240"/>
      <c r="X25" s="214"/>
      <c r="Y25" s="214"/>
      <c r="Z25" s="223"/>
      <c r="AA25" s="261"/>
      <c r="AB25" s="257"/>
      <c r="AC25" s="242"/>
      <c r="AD25" s="258"/>
      <c r="AE25" s="259"/>
      <c r="AF25" s="260"/>
      <c r="AG25" s="265"/>
      <c r="AH25" s="92"/>
    </row>
    <row r="26" s="93" customFormat="1" ht="42" customHeight="1" spans="1:34">
      <c r="A26" s="212"/>
      <c r="B26" s="212"/>
      <c r="C26" s="213"/>
      <c r="D26" s="216"/>
      <c r="E26" s="216"/>
      <c r="F26" s="212"/>
      <c r="G26" s="213"/>
      <c r="H26" s="216"/>
      <c r="I26" s="216"/>
      <c r="J26" s="228"/>
      <c r="K26" s="228"/>
      <c r="L26" s="227"/>
      <c r="M26" s="227"/>
      <c r="N26" s="227"/>
      <c r="O26" s="227"/>
      <c r="P26" s="227"/>
      <c r="Q26" s="227"/>
      <c r="R26" s="227"/>
      <c r="S26" s="227"/>
      <c r="T26" s="227"/>
      <c r="U26" s="241"/>
      <c r="V26" s="240"/>
      <c r="W26" s="240"/>
      <c r="X26" s="214"/>
      <c r="Y26" s="214"/>
      <c r="Z26" s="223"/>
      <c r="AA26" s="261"/>
      <c r="AB26" s="257"/>
      <c r="AC26" s="242"/>
      <c r="AD26" s="258"/>
      <c r="AE26" s="259"/>
      <c r="AF26" s="260"/>
      <c r="AG26" s="265"/>
      <c r="AH26" s="92"/>
    </row>
    <row r="27" spans="1:34">
      <c r="A27" s="15" t="s">
        <v>38</v>
      </c>
      <c r="B27" s="16" t="s">
        <v>89</v>
      </c>
      <c r="C27" s="16"/>
      <c r="D27" s="16"/>
      <c r="E27" s="16"/>
      <c r="F27" s="16"/>
      <c r="G27" s="16"/>
      <c r="H27" s="16"/>
      <c r="I27" s="16"/>
      <c r="J27" s="33">
        <f>SUM(J28)</f>
        <v>200</v>
      </c>
      <c r="K27" s="33">
        <f t="shared" ref="K27:W27" si="11">SUM(K28)</f>
        <v>200</v>
      </c>
      <c r="L27" s="33">
        <f t="shared" si="11"/>
        <v>0</v>
      </c>
      <c r="M27" s="33">
        <f t="shared" si="11"/>
        <v>0</v>
      </c>
      <c r="N27" s="33">
        <f t="shared" si="11"/>
        <v>0</v>
      </c>
      <c r="O27" s="33">
        <f t="shared" si="11"/>
        <v>0</v>
      </c>
      <c r="P27" s="33">
        <f t="shared" si="11"/>
        <v>0</v>
      </c>
      <c r="Q27" s="33">
        <f t="shared" si="11"/>
        <v>0</v>
      </c>
      <c r="R27" s="33">
        <f t="shared" si="11"/>
        <v>0</v>
      </c>
      <c r="S27" s="33">
        <f t="shared" si="11"/>
        <v>0</v>
      </c>
      <c r="T27" s="33">
        <f t="shared" si="11"/>
        <v>0</v>
      </c>
      <c r="U27" s="33">
        <f t="shared" si="11"/>
        <v>40</v>
      </c>
      <c r="V27" s="33">
        <f t="shared" si="11"/>
        <v>0</v>
      </c>
      <c r="W27" s="33">
        <f t="shared" si="11"/>
        <v>0</v>
      </c>
      <c r="X27" s="52"/>
      <c r="Y27" s="52"/>
      <c r="Z27" s="52"/>
      <c r="AA27" s="52"/>
      <c r="AB27" s="53"/>
      <c r="AC27" s="54"/>
      <c r="AD27" s="55"/>
      <c r="AE27" s="52"/>
      <c r="AF27" s="52"/>
      <c r="AG27" s="65"/>
      <c r="AH27" s="65"/>
    </row>
    <row r="28" s="93" customFormat="1" ht="54.9" customHeight="1" spans="1:34">
      <c r="A28" s="212"/>
      <c r="B28" s="217"/>
      <c r="C28" s="213" t="s">
        <v>76</v>
      </c>
      <c r="D28" s="213" t="s">
        <v>90</v>
      </c>
      <c r="E28" s="213" t="s">
        <v>42</v>
      </c>
      <c r="F28" s="212"/>
      <c r="G28" s="213">
        <v>2021</v>
      </c>
      <c r="H28" s="213" t="s">
        <v>91</v>
      </c>
      <c r="I28" s="213" t="s">
        <v>92</v>
      </c>
      <c r="J28" s="213">
        <v>200</v>
      </c>
      <c r="K28" s="213">
        <v>200</v>
      </c>
      <c r="L28" s="227"/>
      <c r="M28" s="229"/>
      <c r="N28" s="227"/>
      <c r="O28" s="227"/>
      <c r="P28" s="227"/>
      <c r="Q28" s="227"/>
      <c r="R28" s="227"/>
      <c r="S28" s="227"/>
      <c r="T28" s="227"/>
      <c r="U28" s="213">
        <v>40</v>
      </c>
      <c r="V28" s="240"/>
      <c r="W28" s="240"/>
      <c r="X28" s="242"/>
      <c r="Y28" s="242"/>
      <c r="Z28" s="221" t="s">
        <v>93</v>
      </c>
      <c r="AA28" s="221" t="s">
        <v>94</v>
      </c>
      <c r="AB28" s="257" t="s">
        <v>71</v>
      </c>
      <c r="AC28" s="242" t="s">
        <v>72</v>
      </c>
      <c r="AD28" s="258" t="s">
        <v>52</v>
      </c>
      <c r="AE28" s="259" t="s">
        <v>53</v>
      </c>
      <c r="AF28" s="260"/>
      <c r="AG28" s="91"/>
      <c r="AH28" s="92"/>
    </row>
    <row r="29" s="93" customFormat="1" ht="54.9" customHeight="1" spans="1:34">
      <c r="A29" s="212"/>
      <c r="B29" s="217"/>
      <c r="C29" s="213" t="s">
        <v>76</v>
      </c>
      <c r="D29" s="216" t="s">
        <v>95</v>
      </c>
      <c r="E29" s="216" t="s">
        <v>42</v>
      </c>
      <c r="F29" s="212"/>
      <c r="G29" s="213">
        <v>2021</v>
      </c>
      <c r="H29" s="216" t="s">
        <v>96</v>
      </c>
      <c r="I29" s="216" t="s">
        <v>97</v>
      </c>
      <c r="J29" s="216">
        <v>120</v>
      </c>
      <c r="K29" s="216">
        <v>120</v>
      </c>
      <c r="L29" s="227"/>
      <c r="M29" s="229"/>
      <c r="N29" s="227"/>
      <c r="O29" s="227"/>
      <c r="P29" s="227"/>
      <c r="Q29" s="227"/>
      <c r="R29" s="227"/>
      <c r="S29" s="227"/>
      <c r="T29" s="227"/>
      <c r="U29" s="213"/>
      <c r="V29" s="240"/>
      <c r="W29" s="240"/>
      <c r="X29" s="242"/>
      <c r="Y29" s="242"/>
      <c r="Z29" s="223" t="s">
        <v>85</v>
      </c>
      <c r="AA29" s="261" t="s">
        <v>86</v>
      </c>
      <c r="AB29" s="257" t="s">
        <v>71</v>
      </c>
      <c r="AC29" s="242" t="s">
        <v>72</v>
      </c>
      <c r="AD29" s="258" t="s">
        <v>52</v>
      </c>
      <c r="AE29" s="259" t="s">
        <v>53</v>
      </c>
      <c r="AF29" s="260"/>
      <c r="AG29" s="91"/>
      <c r="AH29" s="92"/>
    </row>
    <row r="30" spans="1:34">
      <c r="A30" s="15" t="s">
        <v>38</v>
      </c>
      <c r="B30" s="16" t="s">
        <v>98</v>
      </c>
      <c r="C30" s="16"/>
      <c r="D30" s="16"/>
      <c r="E30" s="16"/>
      <c r="F30" s="16"/>
      <c r="G30" s="16"/>
      <c r="H30" s="16"/>
      <c r="I30" s="16"/>
      <c r="J30" s="33">
        <f t="shared" ref="J30:O30" si="12">J31</f>
        <v>175</v>
      </c>
      <c r="K30" s="33">
        <f t="shared" si="12"/>
        <v>175</v>
      </c>
      <c r="L30" s="33">
        <f t="shared" si="12"/>
        <v>0</v>
      </c>
      <c r="M30" s="33">
        <f t="shared" si="12"/>
        <v>0</v>
      </c>
      <c r="N30" s="33">
        <f t="shared" si="12"/>
        <v>0</v>
      </c>
      <c r="O30" s="33">
        <f t="shared" si="12"/>
        <v>0</v>
      </c>
      <c r="P30" s="33"/>
      <c r="Q30" s="33">
        <f t="shared" ref="Q30:W30" si="13">Q31</f>
        <v>0</v>
      </c>
      <c r="R30" s="33"/>
      <c r="S30" s="33"/>
      <c r="T30" s="33">
        <f t="shared" si="13"/>
        <v>0</v>
      </c>
      <c r="U30" s="33">
        <f t="shared" si="13"/>
        <v>15</v>
      </c>
      <c r="V30" s="33">
        <f t="shared" si="13"/>
        <v>0</v>
      </c>
      <c r="W30" s="33">
        <f t="shared" si="13"/>
        <v>0</v>
      </c>
      <c r="X30" s="52"/>
      <c r="Y30" s="52"/>
      <c r="Z30" s="52"/>
      <c r="AA30" s="52"/>
      <c r="AB30" s="53"/>
      <c r="AC30" s="54"/>
      <c r="AD30" s="55"/>
      <c r="AE30" s="52"/>
      <c r="AF30" s="52"/>
      <c r="AG30" s="65"/>
      <c r="AH30" s="65"/>
    </row>
    <row r="31" s="93" customFormat="1" ht="41.1" customHeight="1" spans="1:34">
      <c r="A31" s="212"/>
      <c r="B31" s="212"/>
      <c r="C31" s="216" t="s">
        <v>64</v>
      </c>
      <c r="D31" s="216" t="s">
        <v>99</v>
      </c>
      <c r="E31" s="213" t="s">
        <v>42</v>
      </c>
      <c r="F31" s="212"/>
      <c r="G31" s="213">
        <v>2021</v>
      </c>
      <c r="H31" s="216" t="s">
        <v>96</v>
      </c>
      <c r="I31" s="216" t="s">
        <v>100</v>
      </c>
      <c r="J31" s="228">
        <v>175</v>
      </c>
      <c r="K31" s="228">
        <v>175</v>
      </c>
      <c r="L31" s="227"/>
      <c r="M31" s="227"/>
      <c r="N31" s="227"/>
      <c r="O31" s="227"/>
      <c r="P31" s="227"/>
      <c r="Q31" s="227"/>
      <c r="R31" s="227"/>
      <c r="S31" s="227"/>
      <c r="T31" s="227"/>
      <c r="U31" s="243">
        <v>15</v>
      </c>
      <c r="V31" s="240"/>
      <c r="W31" s="240"/>
      <c r="X31" s="242"/>
      <c r="Y31" s="242"/>
      <c r="Z31" s="223" t="s">
        <v>85</v>
      </c>
      <c r="AA31" s="261" t="s">
        <v>86</v>
      </c>
      <c r="AB31" s="257" t="s">
        <v>71</v>
      </c>
      <c r="AC31" s="242" t="s">
        <v>72</v>
      </c>
      <c r="AD31" s="258" t="s">
        <v>52</v>
      </c>
      <c r="AE31" s="259" t="s">
        <v>53</v>
      </c>
      <c r="AF31" s="260"/>
      <c r="AG31" s="91"/>
      <c r="AH31" s="92"/>
    </row>
    <row r="32" spans="1:34">
      <c r="A32" s="15" t="s">
        <v>38</v>
      </c>
      <c r="B32" s="16" t="s">
        <v>101</v>
      </c>
      <c r="C32" s="16"/>
      <c r="D32" s="16"/>
      <c r="E32" s="16"/>
      <c r="F32" s="16"/>
      <c r="G32" s="16"/>
      <c r="H32" s="16"/>
      <c r="I32" s="16"/>
      <c r="J32" s="33"/>
      <c r="K32" s="33"/>
      <c r="L32" s="33"/>
      <c r="M32" s="33"/>
      <c r="N32" s="33"/>
      <c r="O32" s="33"/>
      <c r="P32" s="33"/>
      <c r="Q32" s="33"/>
      <c r="R32" s="33"/>
      <c r="S32" s="33"/>
      <c r="T32" s="33"/>
      <c r="U32" s="238"/>
      <c r="V32" s="238"/>
      <c r="W32" s="33"/>
      <c r="X32" s="52"/>
      <c r="Y32" s="52"/>
      <c r="Z32" s="52"/>
      <c r="AA32" s="52"/>
      <c r="AB32" s="53"/>
      <c r="AC32" s="54"/>
      <c r="AD32" s="55"/>
      <c r="AE32" s="52"/>
      <c r="AF32" s="52"/>
      <c r="AG32" s="65"/>
      <c r="AH32" s="65"/>
    </row>
    <row r="33" s="93" customFormat="1" ht="63" customHeight="1" spans="1:34">
      <c r="A33" s="218"/>
      <c r="B33" s="219"/>
      <c r="C33" s="213" t="s">
        <v>64</v>
      </c>
      <c r="D33" s="213" t="s">
        <v>102</v>
      </c>
      <c r="E33" s="213" t="s">
        <v>42</v>
      </c>
      <c r="F33" s="219"/>
      <c r="G33" s="213">
        <v>2021</v>
      </c>
      <c r="H33" s="213" t="s">
        <v>103</v>
      </c>
      <c r="I33" s="213" t="s">
        <v>104</v>
      </c>
      <c r="J33" s="213">
        <v>50</v>
      </c>
      <c r="K33" s="213">
        <v>50</v>
      </c>
      <c r="L33" s="230"/>
      <c r="M33" s="230"/>
      <c r="N33" s="230"/>
      <c r="O33" s="230"/>
      <c r="P33" s="230"/>
      <c r="Q33" s="230"/>
      <c r="R33" s="230"/>
      <c r="S33" s="230"/>
      <c r="T33" s="230"/>
      <c r="U33" s="241">
        <v>89</v>
      </c>
      <c r="V33" s="244"/>
      <c r="W33" s="230"/>
      <c r="X33" s="245"/>
      <c r="Y33" s="245"/>
      <c r="Z33" s="221" t="s">
        <v>93</v>
      </c>
      <c r="AA33" s="221" t="s">
        <v>94</v>
      </c>
      <c r="AB33" s="257" t="s">
        <v>71</v>
      </c>
      <c r="AC33" s="242" t="s">
        <v>72</v>
      </c>
      <c r="AD33" s="258" t="s">
        <v>52</v>
      </c>
      <c r="AE33" s="259" t="s">
        <v>53</v>
      </c>
      <c r="AF33" s="245"/>
      <c r="AG33" s="266"/>
      <c r="AH33" s="266"/>
    </row>
    <row r="34" spans="1:34">
      <c r="A34" s="15" t="s">
        <v>38</v>
      </c>
      <c r="B34" s="16" t="s">
        <v>105</v>
      </c>
      <c r="C34" s="16"/>
      <c r="D34" s="16"/>
      <c r="E34" s="16"/>
      <c r="F34" s="16"/>
      <c r="G34" s="16"/>
      <c r="H34" s="16"/>
      <c r="I34" s="16"/>
      <c r="J34" s="33">
        <f t="shared" ref="J34:Q34" si="14">SUM(J35:J35)</f>
        <v>150</v>
      </c>
      <c r="K34" s="33">
        <f t="shared" si="14"/>
        <v>150</v>
      </c>
      <c r="L34" s="33">
        <f t="shared" si="14"/>
        <v>0</v>
      </c>
      <c r="M34" s="33">
        <f t="shared" si="14"/>
        <v>0</v>
      </c>
      <c r="N34" s="33">
        <f t="shared" si="14"/>
        <v>0</v>
      </c>
      <c r="O34" s="33">
        <f t="shared" si="14"/>
        <v>0</v>
      </c>
      <c r="P34" s="33">
        <f t="shared" si="14"/>
        <v>0</v>
      </c>
      <c r="Q34" s="33">
        <f t="shared" si="14"/>
        <v>0</v>
      </c>
      <c r="R34" s="33"/>
      <c r="S34" s="33"/>
      <c r="T34" s="33">
        <f>SUM(T35:T35)</f>
        <v>0</v>
      </c>
      <c r="U34" s="33">
        <f>SUM(U35:U35)</f>
        <v>55</v>
      </c>
      <c r="V34" s="33">
        <f>SUM(V35:V35)</f>
        <v>0</v>
      </c>
      <c r="W34" s="33">
        <f>SUM(W35:W35)</f>
        <v>0</v>
      </c>
      <c r="X34" s="52"/>
      <c r="Y34" s="52"/>
      <c r="Z34" s="52"/>
      <c r="AA34" s="52"/>
      <c r="AB34" s="53"/>
      <c r="AC34" s="54"/>
      <c r="AD34" s="55"/>
      <c r="AE34" s="52"/>
      <c r="AF34" s="52"/>
      <c r="AG34" s="65"/>
      <c r="AH34" s="65"/>
    </row>
    <row r="35" s="93" customFormat="1" ht="60" customHeight="1" spans="1:34">
      <c r="A35" s="212"/>
      <c r="B35" s="212"/>
      <c r="C35" s="216" t="s">
        <v>64</v>
      </c>
      <c r="D35" s="216" t="s">
        <v>106</v>
      </c>
      <c r="E35" s="213" t="s">
        <v>42</v>
      </c>
      <c r="F35" s="219"/>
      <c r="G35" s="213">
        <v>2021</v>
      </c>
      <c r="H35" s="216" t="s">
        <v>107</v>
      </c>
      <c r="I35" s="216" t="s">
        <v>108</v>
      </c>
      <c r="J35" s="228">
        <v>150</v>
      </c>
      <c r="K35" s="228">
        <v>150</v>
      </c>
      <c r="L35" s="227"/>
      <c r="M35" s="227"/>
      <c r="N35" s="227"/>
      <c r="O35" s="227"/>
      <c r="P35" s="227"/>
      <c r="Q35" s="227"/>
      <c r="R35" s="227"/>
      <c r="S35" s="227"/>
      <c r="T35" s="227"/>
      <c r="U35" s="243">
        <v>55</v>
      </c>
      <c r="V35" s="240"/>
      <c r="W35" s="240"/>
      <c r="X35" s="246"/>
      <c r="Y35" s="246"/>
      <c r="Z35" s="223" t="s">
        <v>85</v>
      </c>
      <c r="AA35" s="261" t="s">
        <v>86</v>
      </c>
      <c r="AB35" s="257" t="s">
        <v>71</v>
      </c>
      <c r="AC35" s="242" t="s">
        <v>72</v>
      </c>
      <c r="AD35" s="258" t="s">
        <v>52</v>
      </c>
      <c r="AE35" s="259" t="s">
        <v>53</v>
      </c>
      <c r="AF35" s="260"/>
      <c r="AG35" s="265"/>
      <c r="AH35" s="92"/>
    </row>
    <row r="36" spans="1:34">
      <c r="A36" s="15" t="s">
        <v>38</v>
      </c>
      <c r="B36" s="16" t="s">
        <v>109</v>
      </c>
      <c r="C36" s="16"/>
      <c r="D36" s="16"/>
      <c r="E36" s="16"/>
      <c r="F36" s="16"/>
      <c r="G36" s="16"/>
      <c r="H36" s="16"/>
      <c r="I36" s="16"/>
      <c r="J36" s="33">
        <f t="shared" ref="J36:O36" si="15">J37</f>
        <v>45</v>
      </c>
      <c r="K36" s="33">
        <f t="shared" si="15"/>
        <v>45</v>
      </c>
      <c r="L36" s="33">
        <f t="shared" si="15"/>
        <v>0</v>
      </c>
      <c r="M36" s="33">
        <f t="shared" si="15"/>
        <v>0</v>
      </c>
      <c r="N36" s="33">
        <f t="shared" si="15"/>
        <v>0</v>
      </c>
      <c r="O36" s="33">
        <f t="shared" si="15"/>
        <v>0</v>
      </c>
      <c r="P36" s="33"/>
      <c r="Q36" s="33">
        <f t="shared" ref="Q36:W36" si="16">Q37</f>
        <v>0</v>
      </c>
      <c r="R36" s="33"/>
      <c r="S36" s="33"/>
      <c r="T36" s="33">
        <f t="shared" si="16"/>
        <v>0</v>
      </c>
      <c r="U36" s="33">
        <f t="shared" si="16"/>
        <v>0</v>
      </c>
      <c r="V36" s="33">
        <f t="shared" si="16"/>
        <v>0</v>
      </c>
      <c r="W36" s="33">
        <f t="shared" si="16"/>
        <v>0</v>
      </c>
      <c r="X36" s="52"/>
      <c r="Y36" s="52"/>
      <c r="Z36" s="52"/>
      <c r="AA36" s="52"/>
      <c r="AB36" s="53"/>
      <c r="AC36" s="54"/>
      <c r="AD36" s="55"/>
      <c r="AE36" s="52"/>
      <c r="AF36" s="52"/>
      <c r="AG36" s="65"/>
      <c r="AH36" s="65"/>
    </row>
    <row r="37" s="93" customFormat="1" ht="59.1" customHeight="1" spans="1:34">
      <c r="A37" s="220"/>
      <c r="B37" s="220"/>
      <c r="C37" s="212" t="s">
        <v>76</v>
      </c>
      <c r="D37" s="221" t="s">
        <v>110</v>
      </c>
      <c r="E37" s="213" t="s">
        <v>42</v>
      </c>
      <c r="F37" s="220"/>
      <c r="G37" s="221">
        <v>2021</v>
      </c>
      <c r="H37" s="221" t="s">
        <v>111</v>
      </c>
      <c r="I37" s="221" t="s">
        <v>112</v>
      </c>
      <c r="J37" s="221">
        <v>45</v>
      </c>
      <c r="K37" s="221">
        <v>45</v>
      </c>
      <c r="L37" s="231"/>
      <c r="M37" s="231"/>
      <c r="N37" s="231"/>
      <c r="O37" s="231"/>
      <c r="P37" s="231"/>
      <c r="Q37" s="231"/>
      <c r="R37" s="231"/>
      <c r="S37" s="231"/>
      <c r="T37" s="231"/>
      <c r="U37" s="247"/>
      <c r="V37" s="248"/>
      <c r="W37" s="248"/>
      <c r="X37" s="249"/>
      <c r="Y37" s="262"/>
      <c r="Z37" s="263" t="s">
        <v>48</v>
      </c>
      <c r="AA37" s="263" t="s">
        <v>113</v>
      </c>
      <c r="AB37" s="257" t="s">
        <v>71</v>
      </c>
      <c r="AC37" s="242" t="s">
        <v>72</v>
      </c>
      <c r="AD37" s="258" t="s">
        <v>52</v>
      </c>
      <c r="AE37" s="259" t="s">
        <v>53</v>
      </c>
      <c r="AF37" s="264"/>
      <c r="AG37" s="267"/>
      <c r="AH37" s="92"/>
    </row>
    <row r="38" spans="1:34">
      <c r="A38" s="15" t="s">
        <v>36</v>
      </c>
      <c r="B38" s="16" t="s">
        <v>114</v>
      </c>
      <c r="C38" s="16"/>
      <c r="D38" s="16"/>
      <c r="E38" s="16"/>
      <c r="F38" s="16"/>
      <c r="G38" s="16"/>
      <c r="H38" s="16"/>
      <c r="I38" s="16"/>
      <c r="J38" s="33">
        <f t="shared" ref="J38:O38" si="17">SUM(J39+J59+J60+J61+J76+J78)</f>
        <v>1660</v>
      </c>
      <c r="K38" s="33">
        <f t="shared" si="17"/>
        <v>1380</v>
      </c>
      <c r="L38" s="33">
        <f t="shared" si="17"/>
        <v>0</v>
      </c>
      <c r="M38" s="33">
        <f t="shared" si="17"/>
        <v>0</v>
      </c>
      <c r="N38" s="33">
        <f t="shared" si="17"/>
        <v>0</v>
      </c>
      <c r="O38" s="33">
        <f t="shared" si="17"/>
        <v>280</v>
      </c>
      <c r="P38" s="33"/>
      <c r="Q38" s="33">
        <f t="shared" ref="Q38:W38" si="18">SUM(Q39+Q59+Q60+Q61+Q76+Q78)</f>
        <v>0</v>
      </c>
      <c r="R38" s="33"/>
      <c r="S38" s="33"/>
      <c r="T38" s="33">
        <f t="shared" si="18"/>
        <v>0</v>
      </c>
      <c r="U38" s="33">
        <f t="shared" si="18"/>
        <v>151</v>
      </c>
      <c r="V38" s="33">
        <f t="shared" si="18"/>
        <v>0</v>
      </c>
      <c r="W38" s="33">
        <f t="shared" si="18"/>
        <v>0</v>
      </c>
      <c r="X38" s="52"/>
      <c r="Y38" s="52"/>
      <c r="Z38" s="52"/>
      <c r="AA38" s="52"/>
      <c r="AB38" s="53"/>
      <c r="AC38" s="54"/>
      <c r="AD38" s="55"/>
      <c r="AE38" s="52"/>
      <c r="AF38" s="52"/>
      <c r="AG38" s="65"/>
      <c r="AH38" s="65"/>
    </row>
    <row r="39" spans="1:34">
      <c r="A39" s="15" t="s">
        <v>38</v>
      </c>
      <c r="B39" s="16" t="s">
        <v>115</v>
      </c>
      <c r="C39" s="16"/>
      <c r="D39" s="16"/>
      <c r="E39" s="16"/>
      <c r="F39" s="16"/>
      <c r="G39" s="16"/>
      <c r="H39" s="16"/>
      <c r="I39" s="16"/>
      <c r="J39" s="33">
        <f>SUM(J40:J40)</f>
        <v>480</v>
      </c>
      <c r="K39" s="33">
        <f t="shared" ref="K39:Q39" si="19">SUM(K40:K40)</f>
        <v>480</v>
      </c>
      <c r="L39" s="33">
        <f t="shared" si="19"/>
        <v>0</v>
      </c>
      <c r="M39" s="33">
        <f t="shared" si="19"/>
        <v>0</v>
      </c>
      <c r="N39" s="33">
        <f t="shared" si="19"/>
        <v>0</v>
      </c>
      <c r="O39" s="33">
        <f t="shared" si="19"/>
        <v>0</v>
      </c>
      <c r="P39" s="33">
        <f t="shared" si="19"/>
        <v>0</v>
      </c>
      <c r="Q39" s="33">
        <f t="shared" si="19"/>
        <v>0</v>
      </c>
      <c r="R39" s="33"/>
      <c r="S39" s="33"/>
      <c r="T39" s="33">
        <f>SUM(T40:T40)</f>
        <v>0</v>
      </c>
      <c r="U39" s="33">
        <f>SUM(U40:U40)</f>
        <v>56</v>
      </c>
      <c r="V39" s="33">
        <f>SUM(V40:V40)</f>
        <v>0</v>
      </c>
      <c r="W39" s="33">
        <f>SUM(W40:W40)</f>
        <v>0</v>
      </c>
      <c r="X39" s="52"/>
      <c r="Y39" s="52"/>
      <c r="Z39" s="52"/>
      <c r="AA39" s="52"/>
      <c r="AB39" s="53"/>
      <c r="AC39" s="54"/>
      <c r="AD39" s="55"/>
      <c r="AE39" s="52"/>
      <c r="AF39" s="52"/>
      <c r="AG39" s="65"/>
      <c r="AH39" s="65"/>
    </row>
    <row r="40" ht="71.25" spans="1:34">
      <c r="A40" s="18">
        <v>3</v>
      </c>
      <c r="B40" s="18" t="s">
        <v>116</v>
      </c>
      <c r="C40" s="18" t="str">
        <f>F40</f>
        <v>农业</v>
      </c>
      <c r="D40" s="18" t="s">
        <v>117</v>
      </c>
      <c r="E40" s="18" t="s">
        <v>42</v>
      </c>
      <c r="F40" s="23" t="s">
        <v>64</v>
      </c>
      <c r="G40" s="18">
        <v>2020</v>
      </c>
      <c r="H40" s="18" t="s">
        <v>118</v>
      </c>
      <c r="I40" s="86" t="s">
        <v>119</v>
      </c>
      <c r="J40" s="23">
        <v>480</v>
      </c>
      <c r="K40" s="23">
        <v>480</v>
      </c>
      <c r="L40" s="226"/>
      <c r="M40" s="226"/>
      <c r="N40" s="226"/>
      <c r="O40" s="226"/>
      <c r="P40" s="226"/>
      <c r="Q40" s="226"/>
      <c r="R40" s="226"/>
      <c r="S40" s="226"/>
      <c r="T40" s="226"/>
      <c r="U40" s="250">
        <v>56</v>
      </c>
      <c r="V40" s="239"/>
      <c r="W40" s="239"/>
      <c r="X40" s="59" t="s">
        <v>120</v>
      </c>
      <c r="Y40" s="59" t="s">
        <v>121</v>
      </c>
      <c r="Z40" s="86" t="s">
        <v>122</v>
      </c>
      <c r="AA40" s="86" t="s">
        <v>123</v>
      </c>
      <c r="AB40" s="85" t="s">
        <v>71</v>
      </c>
      <c r="AC40" s="86" t="s">
        <v>72</v>
      </c>
      <c r="AD40" s="58" t="s">
        <v>52</v>
      </c>
      <c r="AE40" s="84" t="s">
        <v>53</v>
      </c>
      <c r="AF40" s="255" t="s">
        <v>54</v>
      </c>
      <c r="AG40" s="66"/>
      <c r="AH40" s="67"/>
    </row>
    <row r="41" s="93" customFormat="1" ht="45" customHeight="1" spans="1:34">
      <c r="A41" s="212"/>
      <c r="B41" s="212"/>
      <c r="C41" s="213" t="s">
        <v>64</v>
      </c>
      <c r="D41" s="212" t="s">
        <v>124</v>
      </c>
      <c r="E41" s="212" t="s">
        <v>42</v>
      </c>
      <c r="F41" s="222"/>
      <c r="G41" s="212">
        <v>2021</v>
      </c>
      <c r="H41" s="213" t="s">
        <v>125</v>
      </c>
      <c r="I41" s="213" t="s">
        <v>126</v>
      </c>
      <c r="J41" s="213">
        <v>360</v>
      </c>
      <c r="K41" s="213">
        <v>360</v>
      </c>
      <c r="L41" s="227"/>
      <c r="M41" s="227"/>
      <c r="N41" s="227"/>
      <c r="O41" s="227"/>
      <c r="P41" s="227"/>
      <c r="Q41" s="227"/>
      <c r="R41" s="227"/>
      <c r="S41" s="227"/>
      <c r="T41" s="227"/>
      <c r="U41" s="213">
        <v>99</v>
      </c>
      <c r="V41" s="240"/>
      <c r="W41" s="240"/>
      <c r="X41" s="246"/>
      <c r="Y41" s="246"/>
      <c r="Z41" s="221" t="s">
        <v>93</v>
      </c>
      <c r="AA41" s="221" t="s">
        <v>94</v>
      </c>
      <c r="AB41" s="257" t="s">
        <v>71</v>
      </c>
      <c r="AC41" s="242" t="s">
        <v>72</v>
      </c>
      <c r="AD41" s="258" t="s">
        <v>52</v>
      </c>
      <c r="AE41" s="259" t="s">
        <v>53</v>
      </c>
      <c r="AF41" s="260"/>
      <c r="AG41" s="91"/>
      <c r="AH41" s="92"/>
    </row>
    <row r="42" s="93" customFormat="1" ht="45" customHeight="1" spans="1:34">
      <c r="A42" s="212"/>
      <c r="B42" s="212"/>
      <c r="C42" s="213" t="s">
        <v>64</v>
      </c>
      <c r="D42" s="213" t="s">
        <v>127</v>
      </c>
      <c r="E42" s="212" t="s">
        <v>42</v>
      </c>
      <c r="F42" s="222"/>
      <c r="G42" s="212">
        <v>2021</v>
      </c>
      <c r="H42" s="213" t="s">
        <v>103</v>
      </c>
      <c r="I42" s="213" t="s">
        <v>128</v>
      </c>
      <c r="J42" s="213">
        <v>250</v>
      </c>
      <c r="K42" s="213">
        <v>250</v>
      </c>
      <c r="L42" s="227"/>
      <c r="M42" s="227"/>
      <c r="N42" s="227"/>
      <c r="O42" s="227"/>
      <c r="P42" s="227"/>
      <c r="Q42" s="227"/>
      <c r="R42" s="227"/>
      <c r="S42" s="227"/>
      <c r="T42" s="227"/>
      <c r="U42" s="241">
        <v>26</v>
      </c>
      <c r="V42" s="240"/>
      <c r="W42" s="240"/>
      <c r="X42" s="246"/>
      <c r="Y42" s="246"/>
      <c r="Z42" s="221" t="s">
        <v>93</v>
      </c>
      <c r="AA42" s="221" t="s">
        <v>94</v>
      </c>
      <c r="AB42" s="257" t="s">
        <v>71</v>
      </c>
      <c r="AC42" s="242" t="s">
        <v>72</v>
      </c>
      <c r="AD42" s="258" t="s">
        <v>52</v>
      </c>
      <c r="AE42" s="259" t="s">
        <v>53</v>
      </c>
      <c r="AF42" s="260"/>
      <c r="AG42" s="91"/>
      <c r="AH42" s="92"/>
    </row>
    <row r="43" s="93" customFormat="1" ht="45" customHeight="1" spans="1:34">
      <c r="A43" s="212"/>
      <c r="B43" s="212"/>
      <c r="C43" s="213" t="s">
        <v>64</v>
      </c>
      <c r="D43" s="212" t="s">
        <v>129</v>
      </c>
      <c r="E43" s="212" t="s">
        <v>42</v>
      </c>
      <c r="F43" s="222"/>
      <c r="G43" s="213">
        <v>2021</v>
      </c>
      <c r="H43" s="223" t="s">
        <v>130</v>
      </c>
      <c r="I43" s="223" t="s">
        <v>131</v>
      </c>
      <c r="J43" s="216">
        <v>300</v>
      </c>
      <c r="K43" s="216">
        <v>300</v>
      </c>
      <c r="L43" s="227"/>
      <c r="M43" s="227"/>
      <c r="N43" s="227"/>
      <c r="O43" s="227"/>
      <c r="P43" s="227"/>
      <c r="Q43" s="227"/>
      <c r="R43" s="227"/>
      <c r="S43" s="227"/>
      <c r="T43" s="227"/>
      <c r="U43" s="251">
        <v>27</v>
      </c>
      <c r="V43" s="240"/>
      <c r="W43" s="240"/>
      <c r="X43" s="246"/>
      <c r="Y43" s="246"/>
      <c r="Z43" s="221" t="s">
        <v>80</v>
      </c>
      <c r="AA43" s="221" t="s">
        <v>81</v>
      </c>
      <c r="AB43" s="257" t="s">
        <v>71</v>
      </c>
      <c r="AC43" s="242" t="s">
        <v>72</v>
      </c>
      <c r="AD43" s="258" t="s">
        <v>52</v>
      </c>
      <c r="AE43" s="259" t="s">
        <v>53</v>
      </c>
      <c r="AF43" s="260"/>
      <c r="AG43" s="91"/>
      <c r="AH43" s="92"/>
    </row>
    <row r="44" s="93" customFormat="1" ht="45" customHeight="1" spans="1:34">
      <c r="A44" s="212"/>
      <c r="B44" s="212"/>
      <c r="C44" s="76" t="s">
        <v>64</v>
      </c>
      <c r="D44" s="76" t="s">
        <v>132</v>
      </c>
      <c r="E44" s="76" t="s">
        <v>42</v>
      </c>
      <c r="F44" s="222"/>
      <c r="G44" s="76">
        <v>2021</v>
      </c>
      <c r="H44" s="224" t="s">
        <v>133</v>
      </c>
      <c r="I44" s="76" t="s">
        <v>134</v>
      </c>
      <c r="J44" s="76">
        <v>600</v>
      </c>
      <c r="K44" s="76">
        <v>600</v>
      </c>
      <c r="L44" s="227"/>
      <c r="M44" s="227"/>
      <c r="N44" s="227"/>
      <c r="O44" s="227"/>
      <c r="P44" s="227"/>
      <c r="Q44" s="227"/>
      <c r="R44" s="227"/>
      <c r="S44" s="227"/>
      <c r="T44" s="227"/>
      <c r="U44" s="251"/>
      <c r="V44" s="240"/>
      <c r="W44" s="240"/>
      <c r="X44" s="246"/>
      <c r="Y44" s="246"/>
      <c r="Z44" s="76" t="s">
        <v>135</v>
      </c>
      <c r="AA44" s="221" t="s">
        <v>136</v>
      </c>
      <c r="AB44" s="257" t="s">
        <v>71</v>
      </c>
      <c r="AC44" s="242" t="s">
        <v>72</v>
      </c>
      <c r="AD44" s="258" t="s">
        <v>52</v>
      </c>
      <c r="AE44" s="259" t="s">
        <v>53</v>
      </c>
      <c r="AF44" s="260"/>
      <c r="AG44" s="91"/>
      <c r="AH44" s="92"/>
    </row>
    <row r="45" s="93" customFormat="1" ht="45" customHeight="1" spans="1:34">
      <c r="A45" s="212"/>
      <c r="B45" s="212"/>
      <c r="C45" s="76" t="s">
        <v>64</v>
      </c>
      <c r="D45" s="76" t="s">
        <v>137</v>
      </c>
      <c r="E45" s="76" t="s">
        <v>42</v>
      </c>
      <c r="F45" s="222"/>
      <c r="G45" s="76">
        <v>2021</v>
      </c>
      <c r="H45" s="224" t="s">
        <v>138</v>
      </c>
      <c r="I45" s="76" t="s">
        <v>139</v>
      </c>
      <c r="J45" s="213">
        <v>220</v>
      </c>
      <c r="K45" s="213">
        <v>220</v>
      </c>
      <c r="L45" s="227"/>
      <c r="M45" s="227"/>
      <c r="N45" s="227"/>
      <c r="O45" s="227"/>
      <c r="P45" s="227"/>
      <c r="Q45" s="227"/>
      <c r="R45" s="227"/>
      <c r="S45" s="227"/>
      <c r="T45" s="227"/>
      <c r="U45" s="251"/>
      <c r="V45" s="240"/>
      <c r="W45" s="240"/>
      <c r="X45" s="246"/>
      <c r="Y45" s="246"/>
      <c r="Z45" s="76" t="s">
        <v>140</v>
      </c>
      <c r="AA45" s="221" t="s">
        <v>141</v>
      </c>
      <c r="AB45" s="257" t="s">
        <v>71</v>
      </c>
      <c r="AC45" s="242" t="s">
        <v>72</v>
      </c>
      <c r="AD45" s="258" t="s">
        <v>52</v>
      </c>
      <c r="AE45" s="259" t="s">
        <v>53</v>
      </c>
      <c r="AF45" s="260"/>
      <c r="AG45" s="91"/>
      <c r="AH45" s="92"/>
    </row>
    <row r="46" s="93" customFormat="1" ht="45" customHeight="1" spans="1:34">
      <c r="A46" s="212"/>
      <c r="B46" s="212"/>
      <c r="C46" s="216" t="s">
        <v>64</v>
      </c>
      <c r="D46" s="216" t="s">
        <v>142</v>
      </c>
      <c r="E46" s="216" t="s">
        <v>42</v>
      </c>
      <c r="F46" s="222"/>
      <c r="G46" s="76">
        <v>2021</v>
      </c>
      <c r="H46" s="216" t="s">
        <v>143</v>
      </c>
      <c r="I46" s="216" t="s">
        <v>144</v>
      </c>
      <c r="J46" s="228">
        <v>4.82</v>
      </c>
      <c r="K46" s="228">
        <v>4.82</v>
      </c>
      <c r="L46" s="227"/>
      <c r="M46" s="227"/>
      <c r="N46" s="227"/>
      <c r="O46" s="227"/>
      <c r="P46" s="227"/>
      <c r="Q46" s="227"/>
      <c r="R46" s="227"/>
      <c r="S46" s="227"/>
      <c r="T46" s="227"/>
      <c r="U46" s="252">
        <v>9</v>
      </c>
      <c r="V46" s="240"/>
      <c r="W46" s="240"/>
      <c r="X46" s="246"/>
      <c r="Y46" s="246"/>
      <c r="Z46" s="223" t="s">
        <v>85</v>
      </c>
      <c r="AA46" s="261" t="s">
        <v>86</v>
      </c>
      <c r="AB46" s="257" t="s">
        <v>71</v>
      </c>
      <c r="AC46" s="242" t="s">
        <v>72</v>
      </c>
      <c r="AD46" s="258" t="s">
        <v>52</v>
      </c>
      <c r="AE46" s="259" t="s">
        <v>53</v>
      </c>
      <c r="AF46" s="260"/>
      <c r="AG46" s="91"/>
      <c r="AH46" s="92"/>
    </row>
    <row r="47" s="93" customFormat="1" ht="45" customHeight="1" spans="1:34">
      <c r="A47" s="212"/>
      <c r="B47" s="212"/>
      <c r="C47" s="216" t="s">
        <v>64</v>
      </c>
      <c r="D47" s="216" t="s">
        <v>145</v>
      </c>
      <c r="E47" s="216" t="s">
        <v>42</v>
      </c>
      <c r="F47" s="222"/>
      <c r="G47" s="76">
        <v>2021</v>
      </c>
      <c r="H47" s="216" t="s">
        <v>143</v>
      </c>
      <c r="I47" s="216" t="s">
        <v>146</v>
      </c>
      <c r="J47" s="228">
        <v>135</v>
      </c>
      <c r="K47" s="228">
        <v>135</v>
      </c>
      <c r="L47" s="227"/>
      <c r="M47" s="227"/>
      <c r="N47" s="227"/>
      <c r="O47" s="227"/>
      <c r="P47" s="227"/>
      <c r="Q47" s="227"/>
      <c r="R47" s="227"/>
      <c r="S47" s="227"/>
      <c r="T47" s="227"/>
      <c r="U47" s="251"/>
      <c r="V47" s="240"/>
      <c r="W47" s="240"/>
      <c r="X47" s="246"/>
      <c r="Y47" s="246"/>
      <c r="Z47" s="223" t="s">
        <v>85</v>
      </c>
      <c r="AA47" s="261" t="s">
        <v>86</v>
      </c>
      <c r="AB47" s="257" t="s">
        <v>71</v>
      </c>
      <c r="AC47" s="242" t="s">
        <v>72</v>
      </c>
      <c r="AD47" s="258" t="s">
        <v>52</v>
      </c>
      <c r="AE47" s="259" t="s">
        <v>53</v>
      </c>
      <c r="AF47" s="260"/>
      <c r="AG47" s="91"/>
      <c r="AH47" s="92"/>
    </row>
    <row r="48" s="93" customFormat="1" ht="45" customHeight="1" spans="1:34">
      <c r="A48" s="212"/>
      <c r="B48" s="212"/>
      <c r="C48" s="216" t="s">
        <v>64</v>
      </c>
      <c r="D48" s="216" t="s">
        <v>147</v>
      </c>
      <c r="E48" s="216" t="s">
        <v>42</v>
      </c>
      <c r="F48" s="222"/>
      <c r="G48" s="76">
        <v>2021</v>
      </c>
      <c r="H48" s="216" t="s">
        <v>107</v>
      </c>
      <c r="I48" s="216" t="s">
        <v>148</v>
      </c>
      <c r="J48" s="221">
        <v>72.6</v>
      </c>
      <c r="K48" s="221">
        <v>72.6</v>
      </c>
      <c r="L48" s="227"/>
      <c r="M48" s="227"/>
      <c r="N48" s="227"/>
      <c r="O48" s="227"/>
      <c r="P48" s="227"/>
      <c r="Q48" s="227"/>
      <c r="R48" s="227"/>
      <c r="S48" s="227"/>
      <c r="T48" s="227"/>
      <c r="U48" s="243">
        <v>174</v>
      </c>
      <c r="V48" s="240"/>
      <c r="W48" s="240"/>
      <c r="X48" s="246"/>
      <c r="Y48" s="246"/>
      <c r="Z48" s="223" t="s">
        <v>85</v>
      </c>
      <c r="AA48" s="261" t="s">
        <v>86</v>
      </c>
      <c r="AB48" s="257" t="s">
        <v>71</v>
      </c>
      <c r="AC48" s="242" t="s">
        <v>72</v>
      </c>
      <c r="AD48" s="258" t="s">
        <v>52</v>
      </c>
      <c r="AE48" s="259" t="s">
        <v>53</v>
      </c>
      <c r="AF48" s="260"/>
      <c r="AG48" s="91"/>
      <c r="AH48" s="92"/>
    </row>
    <row r="49" s="93" customFormat="1" ht="45" customHeight="1" spans="1:34">
      <c r="A49" s="212"/>
      <c r="B49" s="212"/>
      <c r="C49" s="216" t="s">
        <v>64</v>
      </c>
      <c r="D49" s="216" t="s">
        <v>149</v>
      </c>
      <c r="E49" s="216" t="s">
        <v>42</v>
      </c>
      <c r="F49" s="222"/>
      <c r="G49" s="76">
        <v>2021</v>
      </c>
      <c r="H49" s="216" t="s">
        <v>96</v>
      </c>
      <c r="I49" s="216" t="s">
        <v>150</v>
      </c>
      <c r="J49" s="221">
        <v>35</v>
      </c>
      <c r="K49" s="221">
        <v>35</v>
      </c>
      <c r="L49" s="227"/>
      <c r="M49" s="227"/>
      <c r="N49" s="227"/>
      <c r="O49" s="227"/>
      <c r="P49" s="227"/>
      <c r="Q49" s="227"/>
      <c r="R49" s="227"/>
      <c r="S49" s="227"/>
      <c r="T49" s="227"/>
      <c r="U49" s="251"/>
      <c r="V49" s="240"/>
      <c r="W49" s="240"/>
      <c r="X49" s="246"/>
      <c r="Y49" s="246"/>
      <c r="Z49" s="223" t="s">
        <v>85</v>
      </c>
      <c r="AA49" s="261" t="s">
        <v>86</v>
      </c>
      <c r="AB49" s="257" t="s">
        <v>71</v>
      </c>
      <c r="AC49" s="242" t="s">
        <v>72</v>
      </c>
      <c r="AD49" s="258" t="s">
        <v>52</v>
      </c>
      <c r="AE49" s="259" t="s">
        <v>53</v>
      </c>
      <c r="AF49" s="260"/>
      <c r="AG49" s="91"/>
      <c r="AH49" s="92"/>
    </row>
    <row r="50" s="93" customFormat="1" ht="45" customHeight="1" spans="1:34">
      <c r="A50" s="212"/>
      <c r="B50" s="212"/>
      <c r="C50" s="216" t="s">
        <v>64</v>
      </c>
      <c r="D50" s="216" t="s">
        <v>151</v>
      </c>
      <c r="E50" s="216" t="s">
        <v>42</v>
      </c>
      <c r="F50" s="222"/>
      <c r="G50" s="76">
        <v>2021</v>
      </c>
      <c r="H50" s="216" t="s">
        <v>96</v>
      </c>
      <c r="I50" s="216" t="s">
        <v>152</v>
      </c>
      <c r="J50" s="221">
        <v>9</v>
      </c>
      <c r="K50" s="221">
        <v>9</v>
      </c>
      <c r="L50" s="227"/>
      <c r="M50" s="227"/>
      <c r="N50" s="227"/>
      <c r="O50" s="227"/>
      <c r="P50" s="227"/>
      <c r="Q50" s="227"/>
      <c r="R50" s="227"/>
      <c r="S50" s="227"/>
      <c r="T50" s="227"/>
      <c r="U50" s="251"/>
      <c r="V50" s="240"/>
      <c r="W50" s="240"/>
      <c r="X50" s="246"/>
      <c r="Y50" s="246"/>
      <c r="Z50" s="223" t="s">
        <v>85</v>
      </c>
      <c r="AA50" s="261" t="s">
        <v>86</v>
      </c>
      <c r="AB50" s="257" t="s">
        <v>71</v>
      </c>
      <c r="AC50" s="242" t="s">
        <v>72</v>
      </c>
      <c r="AD50" s="258" t="s">
        <v>52</v>
      </c>
      <c r="AE50" s="259" t="s">
        <v>53</v>
      </c>
      <c r="AF50" s="260"/>
      <c r="AG50" s="91"/>
      <c r="AH50" s="92"/>
    </row>
    <row r="51" s="93" customFormat="1" ht="45" customHeight="1" spans="1:34">
      <c r="A51" s="212"/>
      <c r="B51" s="212"/>
      <c r="C51" s="216" t="s">
        <v>64</v>
      </c>
      <c r="D51" s="216" t="s">
        <v>153</v>
      </c>
      <c r="E51" s="216" t="s">
        <v>42</v>
      </c>
      <c r="F51" s="222"/>
      <c r="G51" s="76">
        <v>2021</v>
      </c>
      <c r="H51" s="216" t="s">
        <v>96</v>
      </c>
      <c r="I51" s="216" t="s">
        <v>154</v>
      </c>
      <c r="J51" s="221">
        <v>60</v>
      </c>
      <c r="K51" s="221">
        <v>60</v>
      </c>
      <c r="L51" s="227"/>
      <c r="M51" s="227"/>
      <c r="N51" s="227"/>
      <c r="O51" s="227"/>
      <c r="P51" s="227"/>
      <c r="Q51" s="227"/>
      <c r="R51" s="227"/>
      <c r="S51" s="227"/>
      <c r="T51" s="227"/>
      <c r="U51" s="253">
        <v>96</v>
      </c>
      <c r="V51" s="240"/>
      <c r="W51" s="240"/>
      <c r="X51" s="246"/>
      <c r="Y51" s="246"/>
      <c r="Z51" s="223" t="s">
        <v>85</v>
      </c>
      <c r="AA51" s="261" t="s">
        <v>86</v>
      </c>
      <c r="AB51" s="257" t="s">
        <v>71</v>
      </c>
      <c r="AC51" s="242" t="s">
        <v>72</v>
      </c>
      <c r="AD51" s="258" t="s">
        <v>52</v>
      </c>
      <c r="AE51" s="259" t="s">
        <v>53</v>
      </c>
      <c r="AF51" s="260"/>
      <c r="AG51" s="91"/>
      <c r="AH51" s="92"/>
    </row>
    <row r="52" s="93" customFormat="1" ht="45" customHeight="1" spans="1:34">
      <c r="A52" s="212"/>
      <c r="B52" s="212"/>
      <c r="C52" s="221" t="s">
        <v>64</v>
      </c>
      <c r="D52" s="221" t="s">
        <v>155</v>
      </c>
      <c r="E52" s="216" t="s">
        <v>42</v>
      </c>
      <c r="F52" s="222"/>
      <c r="G52" s="76">
        <v>2021</v>
      </c>
      <c r="H52" s="221" t="s">
        <v>156</v>
      </c>
      <c r="I52" s="221" t="s">
        <v>157</v>
      </c>
      <c r="J52" s="228">
        <v>650</v>
      </c>
      <c r="K52" s="228">
        <v>650</v>
      </c>
      <c r="L52" s="227"/>
      <c r="M52" s="227"/>
      <c r="N52" s="227"/>
      <c r="O52" s="227"/>
      <c r="P52" s="227"/>
      <c r="Q52" s="227"/>
      <c r="R52" s="227"/>
      <c r="S52" s="227"/>
      <c r="T52" s="227"/>
      <c r="U52" s="254">
        <v>276</v>
      </c>
      <c r="V52" s="240"/>
      <c r="W52" s="240"/>
      <c r="X52" s="246"/>
      <c r="Y52" s="246"/>
      <c r="Z52" s="263" t="s">
        <v>48</v>
      </c>
      <c r="AA52" s="263" t="s">
        <v>113</v>
      </c>
      <c r="AB52" s="257" t="s">
        <v>71</v>
      </c>
      <c r="AC52" s="242" t="s">
        <v>72</v>
      </c>
      <c r="AD52" s="258" t="s">
        <v>52</v>
      </c>
      <c r="AE52" s="259" t="s">
        <v>53</v>
      </c>
      <c r="AF52" s="260"/>
      <c r="AG52" s="91"/>
      <c r="AH52" s="92"/>
    </row>
    <row r="53" s="93" customFormat="1" ht="45" customHeight="1" spans="1:34">
      <c r="A53" s="212"/>
      <c r="B53" s="212"/>
      <c r="C53" s="221" t="s">
        <v>64</v>
      </c>
      <c r="D53" s="225" t="s">
        <v>158</v>
      </c>
      <c r="E53" s="216" t="s">
        <v>42</v>
      </c>
      <c r="F53" s="222"/>
      <c r="G53" s="76">
        <v>2021</v>
      </c>
      <c r="H53" s="225" t="s">
        <v>159</v>
      </c>
      <c r="I53" s="225" t="s">
        <v>160</v>
      </c>
      <c r="J53" s="225" t="s">
        <v>161</v>
      </c>
      <c r="K53" s="225" t="s">
        <v>161</v>
      </c>
      <c r="L53" s="227"/>
      <c r="M53" s="227"/>
      <c r="N53" s="227"/>
      <c r="O53" s="227"/>
      <c r="P53" s="227"/>
      <c r="Q53" s="227"/>
      <c r="R53" s="227"/>
      <c r="S53" s="227"/>
      <c r="T53" s="227"/>
      <c r="U53" s="243">
        <v>113</v>
      </c>
      <c r="V53" s="240"/>
      <c r="W53" s="240"/>
      <c r="X53" s="246"/>
      <c r="Y53" s="246"/>
      <c r="Z53" s="263" t="s">
        <v>69</v>
      </c>
      <c r="AA53" s="263" t="s">
        <v>162</v>
      </c>
      <c r="AB53" s="257" t="s">
        <v>71</v>
      </c>
      <c r="AC53" s="242" t="s">
        <v>72</v>
      </c>
      <c r="AD53" s="258" t="s">
        <v>52</v>
      </c>
      <c r="AE53" s="259" t="s">
        <v>53</v>
      </c>
      <c r="AF53" s="260"/>
      <c r="AG53" s="91"/>
      <c r="AH53" s="92"/>
    </row>
    <row r="54" s="93" customFormat="1" ht="45" customHeight="1" spans="1:34">
      <c r="A54" s="212"/>
      <c r="B54" s="212"/>
      <c r="C54" s="221" t="s">
        <v>64</v>
      </c>
      <c r="D54" s="223" t="s">
        <v>163</v>
      </c>
      <c r="E54" s="216" t="s">
        <v>42</v>
      </c>
      <c r="F54" s="222"/>
      <c r="G54" s="76">
        <v>2021</v>
      </c>
      <c r="H54" s="223" t="s">
        <v>164</v>
      </c>
      <c r="I54" s="223" t="s">
        <v>165</v>
      </c>
      <c r="J54" s="216">
        <v>150</v>
      </c>
      <c r="K54" s="216">
        <v>150</v>
      </c>
      <c r="L54" s="227"/>
      <c r="M54" s="227"/>
      <c r="N54" s="227"/>
      <c r="O54" s="227"/>
      <c r="P54" s="227"/>
      <c r="Q54" s="227"/>
      <c r="R54" s="227"/>
      <c r="S54" s="227"/>
      <c r="T54" s="227"/>
      <c r="U54" s="251"/>
      <c r="V54" s="240"/>
      <c r="W54" s="240"/>
      <c r="X54" s="246"/>
      <c r="Y54" s="246"/>
      <c r="Z54" s="223" t="s">
        <v>166</v>
      </c>
      <c r="AA54" s="261" t="s">
        <v>167</v>
      </c>
      <c r="AB54" s="257" t="s">
        <v>71</v>
      </c>
      <c r="AC54" s="242" t="s">
        <v>72</v>
      </c>
      <c r="AD54" s="258" t="s">
        <v>52</v>
      </c>
      <c r="AE54" s="259" t="s">
        <v>53</v>
      </c>
      <c r="AF54" s="260"/>
      <c r="AG54" s="91"/>
      <c r="AH54" s="92"/>
    </row>
    <row r="55" s="93" customFormat="1" ht="45" customHeight="1" spans="1:34">
      <c r="A55" s="212"/>
      <c r="B55" s="212"/>
      <c r="C55" s="216"/>
      <c r="D55" s="225"/>
      <c r="E55" s="212"/>
      <c r="F55" s="222"/>
      <c r="G55" s="213"/>
      <c r="H55" s="223"/>
      <c r="I55" s="223"/>
      <c r="J55" s="216"/>
      <c r="K55" s="216"/>
      <c r="L55" s="227"/>
      <c r="M55" s="227"/>
      <c r="N55" s="227"/>
      <c r="O55" s="227"/>
      <c r="P55" s="227"/>
      <c r="Q55" s="227"/>
      <c r="R55" s="227"/>
      <c r="S55" s="227"/>
      <c r="T55" s="227"/>
      <c r="U55" s="251"/>
      <c r="V55" s="240"/>
      <c r="W55" s="240"/>
      <c r="X55" s="246"/>
      <c r="Y55" s="246"/>
      <c r="Z55" s="221"/>
      <c r="AA55" s="221"/>
      <c r="AB55" s="257"/>
      <c r="AC55" s="242"/>
      <c r="AD55" s="258"/>
      <c r="AE55" s="259"/>
      <c r="AF55" s="260"/>
      <c r="AG55" s="91"/>
      <c r="AH55" s="92"/>
    </row>
    <row r="56" s="93" customFormat="1" ht="45" customHeight="1" spans="1:34">
      <c r="A56" s="212"/>
      <c r="B56" s="212"/>
      <c r="C56" s="216"/>
      <c r="D56" s="225"/>
      <c r="E56" s="212"/>
      <c r="F56" s="222"/>
      <c r="G56" s="213"/>
      <c r="H56" s="223"/>
      <c r="I56" s="223"/>
      <c r="J56" s="216"/>
      <c r="K56" s="216"/>
      <c r="L56" s="227"/>
      <c r="M56" s="227"/>
      <c r="N56" s="227"/>
      <c r="O56" s="227"/>
      <c r="P56" s="227"/>
      <c r="Q56" s="227"/>
      <c r="R56" s="227"/>
      <c r="S56" s="227"/>
      <c r="T56" s="227"/>
      <c r="U56" s="251"/>
      <c r="V56" s="240"/>
      <c r="W56" s="240"/>
      <c r="X56" s="246"/>
      <c r="Y56" s="246"/>
      <c r="Z56" s="221"/>
      <c r="AA56" s="221"/>
      <c r="AB56" s="257"/>
      <c r="AC56" s="242"/>
      <c r="AD56" s="258"/>
      <c r="AE56" s="259"/>
      <c r="AF56" s="260"/>
      <c r="AG56" s="91"/>
      <c r="AH56" s="92"/>
    </row>
    <row r="57" s="93" customFormat="1" ht="45" customHeight="1" spans="1:34">
      <c r="A57" s="212"/>
      <c r="B57" s="212"/>
      <c r="C57" s="216"/>
      <c r="D57" s="225"/>
      <c r="E57" s="212"/>
      <c r="F57" s="222"/>
      <c r="G57" s="213"/>
      <c r="H57" s="223"/>
      <c r="I57" s="223"/>
      <c r="J57" s="216"/>
      <c r="K57" s="216"/>
      <c r="L57" s="227"/>
      <c r="M57" s="227"/>
      <c r="N57" s="227"/>
      <c r="O57" s="227"/>
      <c r="P57" s="227"/>
      <c r="Q57" s="227"/>
      <c r="R57" s="227"/>
      <c r="S57" s="227"/>
      <c r="T57" s="227"/>
      <c r="U57" s="251"/>
      <c r="V57" s="240"/>
      <c r="W57" s="240"/>
      <c r="X57" s="246"/>
      <c r="Y57" s="246"/>
      <c r="Z57" s="221"/>
      <c r="AA57" s="221"/>
      <c r="AB57" s="257"/>
      <c r="AC57" s="242"/>
      <c r="AD57" s="258"/>
      <c r="AE57" s="259"/>
      <c r="AF57" s="260"/>
      <c r="AG57" s="91"/>
      <c r="AH57" s="92"/>
    </row>
    <row r="58" s="93" customFormat="1" ht="45" customHeight="1" spans="1:34">
      <c r="A58" s="212"/>
      <c r="B58" s="212"/>
      <c r="C58" s="216"/>
      <c r="D58" s="225"/>
      <c r="E58" s="212"/>
      <c r="F58" s="222"/>
      <c r="G58" s="213"/>
      <c r="H58" s="223"/>
      <c r="I58" s="223"/>
      <c r="J58" s="216"/>
      <c r="K58" s="216"/>
      <c r="L58" s="227"/>
      <c r="M58" s="227"/>
      <c r="N58" s="227"/>
      <c r="O58" s="227"/>
      <c r="P58" s="227"/>
      <c r="Q58" s="227"/>
      <c r="R58" s="227"/>
      <c r="S58" s="227"/>
      <c r="T58" s="227"/>
      <c r="U58" s="251"/>
      <c r="V58" s="240"/>
      <c r="W58" s="240"/>
      <c r="X58" s="246"/>
      <c r="Y58" s="246"/>
      <c r="Z58" s="221"/>
      <c r="AA58" s="221"/>
      <c r="AB58" s="257"/>
      <c r="AC58" s="242"/>
      <c r="AD58" s="258"/>
      <c r="AE58" s="259"/>
      <c r="AF58" s="260"/>
      <c r="AG58" s="91"/>
      <c r="AH58" s="92"/>
    </row>
    <row r="59" spans="1:34">
      <c r="A59" s="15" t="s">
        <v>38</v>
      </c>
      <c r="B59" s="16" t="s">
        <v>168</v>
      </c>
      <c r="C59" s="16"/>
      <c r="D59" s="16"/>
      <c r="E59" s="16"/>
      <c r="F59" s="16"/>
      <c r="G59" s="16"/>
      <c r="H59" s="16"/>
      <c r="I59" s="16"/>
      <c r="J59" s="33">
        <v>0</v>
      </c>
      <c r="K59" s="33">
        <v>0</v>
      </c>
      <c r="L59" s="33">
        <v>0</v>
      </c>
      <c r="M59" s="33">
        <v>0</v>
      </c>
      <c r="N59" s="33">
        <v>0</v>
      </c>
      <c r="O59" s="33">
        <v>0</v>
      </c>
      <c r="P59" s="33"/>
      <c r="Q59" s="33">
        <v>0</v>
      </c>
      <c r="R59" s="33"/>
      <c r="S59" s="33"/>
      <c r="T59" s="33">
        <v>0</v>
      </c>
      <c r="U59" s="33">
        <v>0</v>
      </c>
      <c r="V59" s="33">
        <v>0</v>
      </c>
      <c r="W59" s="33">
        <v>0</v>
      </c>
      <c r="X59" s="52"/>
      <c r="Y59" s="52"/>
      <c r="Z59" s="52"/>
      <c r="AA59" s="52"/>
      <c r="AB59" s="53"/>
      <c r="AC59" s="54"/>
      <c r="AD59" s="55"/>
      <c r="AE59" s="52"/>
      <c r="AF59" s="52"/>
      <c r="AG59" s="65"/>
      <c r="AH59" s="65"/>
    </row>
    <row r="60" spans="1:34">
      <c r="A60" s="15" t="s">
        <v>38</v>
      </c>
      <c r="B60" s="16" t="s">
        <v>169</v>
      </c>
      <c r="C60" s="16"/>
      <c r="D60" s="16"/>
      <c r="E60" s="16"/>
      <c r="F60" s="16"/>
      <c r="G60" s="16"/>
      <c r="H60" s="16"/>
      <c r="I60" s="16"/>
      <c r="J60" s="33">
        <v>0</v>
      </c>
      <c r="K60" s="33">
        <v>0</v>
      </c>
      <c r="L60" s="33">
        <v>0</v>
      </c>
      <c r="M60" s="33">
        <v>0</v>
      </c>
      <c r="N60" s="33">
        <v>0</v>
      </c>
      <c r="O60" s="33">
        <v>0</v>
      </c>
      <c r="P60" s="33"/>
      <c r="Q60" s="33">
        <v>0</v>
      </c>
      <c r="R60" s="33"/>
      <c r="S60" s="33"/>
      <c r="T60" s="33">
        <v>0</v>
      </c>
      <c r="U60" s="33">
        <v>0</v>
      </c>
      <c r="V60" s="33">
        <v>0</v>
      </c>
      <c r="W60" s="33">
        <v>0</v>
      </c>
      <c r="X60" s="52"/>
      <c r="Y60" s="52"/>
      <c r="Z60" s="52"/>
      <c r="AA60" s="52"/>
      <c r="AB60" s="53"/>
      <c r="AC60" s="54"/>
      <c r="AD60" s="55"/>
      <c r="AE60" s="52"/>
      <c r="AF60" s="52"/>
      <c r="AG60" s="65"/>
      <c r="AH60" s="65"/>
    </row>
    <row r="61" spans="1:34">
      <c r="A61" s="15" t="s">
        <v>38</v>
      </c>
      <c r="B61" s="16" t="s">
        <v>170</v>
      </c>
      <c r="C61" s="16"/>
      <c r="D61" s="16"/>
      <c r="E61" s="16"/>
      <c r="F61" s="16"/>
      <c r="G61" s="16"/>
      <c r="H61" s="16"/>
      <c r="I61" s="16"/>
      <c r="J61" s="33">
        <f t="shared" ref="J61:Q61" si="20">SUM(J62:J63)</f>
        <v>980</v>
      </c>
      <c r="K61" s="33">
        <f t="shared" si="20"/>
        <v>700</v>
      </c>
      <c r="L61" s="33">
        <f t="shared" si="20"/>
        <v>0</v>
      </c>
      <c r="M61" s="33">
        <f t="shared" si="20"/>
        <v>0</v>
      </c>
      <c r="N61" s="33">
        <f t="shared" si="20"/>
        <v>0</v>
      </c>
      <c r="O61" s="33">
        <f t="shared" si="20"/>
        <v>280</v>
      </c>
      <c r="P61" s="33">
        <f t="shared" si="20"/>
        <v>0</v>
      </c>
      <c r="Q61" s="33">
        <f t="shared" si="20"/>
        <v>0</v>
      </c>
      <c r="R61" s="33"/>
      <c r="S61" s="33"/>
      <c r="T61" s="33">
        <f>SUM(T62:T63)</f>
        <v>0</v>
      </c>
      <c r="U61" s="33">
        <f>SUM(U62:U63)</f>
        <v>29</v>
      </c>
      <c r="V61" s="33">
        <f>SUM(V62:V63)</f>
        <v>0</v>
      </c>
      <c r="W61" s="33">
        <f>SUM(W62:W63)</f>
        <v>0</v>
      </c>
      <c r="X61" s="52"/>
      <c r="Y61" s="52"/>
      <c r="Z61" s="52"/>
      <c r="AA61" s="52"/>
      <c r="AB61" s="53"/>
      <c r="AC61" s="54"/>
      <c r="AD61" s="55"/>
      <c r="AE61" s="52"/>
      <c r="AF61" s="52"/>
      <c r="AG61" s="65"/>
      <c r="AH61" s="65"/>
    </row>
    <row r="62" s="93" customFormat="1" ht="54" spans="1:34">
      <c r="A62" s="212">
        <v>4</v>
      </c>
      <c r="B62" s="212"/>
      <c r="C62" s="212" t="str">
        <f t="shared" ref="C62:C63" si="21">F62</f>
        <v>农田水利</v>
      </c>
      <c r="D62" s="76" t="s">
        <v>171</v>
      </c>
      <c r="E62" s="212" t="s">
        <v>42</v>
      </c>
      <c r="F62" s="212" t="s">
        <v>172</v>
      </c>
      <c r="G62" s="213">
        <v>2021</v>
      </c>
      <c r="H62" s="224" t="s">
        <v>173</v>
      </c>
      <c r="I62" s="76" t="s">
        <v>174</v>
      </c>
      <c r="J62" s="213">
        <v>700</v>
      </c>
      <c r="K62" s="213">
        <v>700</v>
      </c>
      <c r="L62" s="210"/>
      <c r="M62" s="210"/>
      <c r="N62" s="210"/>
      <c r="O62" s="212"/>
      <c r="P62" s="212"/>
      <c r="Q62" s="210"/>
      <c r="R62" s="210"/>
      <c r="S62" s="210"/>
      <c r="T62" s="210"/>
      <c r="U62" s="222"/>
      <c r="V62" s="212"/>
      <c r="W62" s="212"/>
      <c r="X62" s="246"/>
      <c r="Y62" s="246"/>
      <c r="Z62" s="76" t="s">
        <v>135</v>
      </c>
      <c r="AA62" s="221" t="s">
        <v>136</v>
      </c>
      <c r="AB62" s="257" t="s">
        <v>71</v>
      </c>
      <c r="AC62" s="242" t="s">
        <v>72</v>
      </c>
      <c r="AD62" s="258" t="s">
        <v>52</v>
      </c>
      <c r="AE62" s="259" t="s">
        <v>53</v>
      </c>
      <c r="AF62" s="260"/>
      <c r="AG62" s="265"/>
      <c r="AH62" s="268"/>
    </row>
    <row r="63" ht="57" spans="1:34">
      <c r="A63" s="18">
        <v>5</v>
      </c>
      <c r="B63" s="18" t="s">
        <v>175</v>
      </c>
      <c r="C63" s="18" t="str">
        <f t="shared" si="21"/>
        <v>农田水利</v>
      </c>
      <c r="D63" s="18" t="s">
        <v>176</v>
      </c>
      <c r="E63" s="18" t="s">
        <v>42</v>
      </c>
      <c r="F63" s="18" t="s">
        <v>172</v>
      </c>
      <c r="G63" s="18">
        <v>2020</v>
      </c>
      <c r="H63" s="18" t="s">
        <v>177</v>
      </c>
      <c r="I63" s="86" t="s">
        <v>178</v>
      </c>
      <c r="J63" s="23">
        <v>280</v>
      </c>
      <c r="K63" s="79"/>
      <c r="L63" s="79"/>
      <c r="M63" s="79"/>
      <c r="N63" s="79"/>
      <c r="O63" s="232">
        <v>280</v>
      </c>
      <c r="P63" s="232"/>
      <c r="Q63" s="79"/>
      <c r="R63" s="79"/>
      <c r="S63" s="79"/>
      <c r="T63" s="79"/>
      <c r="U63" s="250">
        <v>29</v>
      </c>
      <c r="V63" s="18"/>
      <c r="W63" s="18"/>
      <c r="X63" s="59" t="s">
        <v>179</v>
      </c>
      <c r="Y63" s="59" t="s">
        <v>180</v>
      </c>
      <c r="Z63" s="86" t="s">
        <v>71</v>
      </c>
      <c r="AA63" s="86" t="s">
        <v>72</v>
      </c>
      <c r="AB63" s="85" t="s">
        <v>71</v>
      </c>
      <c r="AC63" s="86" t="s">
        <v>72</v>
      </c>
      <c r="AD63" s="58" t="s">
        <v>52</v>
      </c>
      <c r="AE63" s="84" t="s">
        <v>53</v>
      </c>
      <c r="AF63" s="255" t="s">
        <v>54</v>
      </c>
      <c r="AG63" s="70"/>
      <c r="AH63" s="67"/>
    </row>
    <row r="64" s="93" customFormat="1" ht="50.1" customHeight="1" spans="1:34">
      <c r="A64" s="212"/>
      <c r="B64" s="212"/>
      <c r="C64" s="212" t="s">
        <v>172</v>
      </c>
      <c r="D64" s="213" t="s">
        <v>181</v>
      </c>
      <c r="E64" s="212" t="s">
        <v>42</v>
      </c>
      <c r="F64" s="212"/>
      <c r="G64" s="213">
        <v>2021</v>
      </c>
      <c r="H64" s="213" t="s">
        <v>103</v>
      </c>
      <c r="I64" s="213" t="s">
        <v>182</v>
      </c>
      <c r="J64" s="213">
        <v>750</v>
      </c>
      <c r="K64" s="213">
        <v>750</v>
      </c>
      <c r="L64" s="210"/>
      <c r="M64" s="210"/>
      <c r="N64" s="210"/>
      <c r="O64" s="233"/>
      <c r="P64" s="233"/>
      <c r="Q64" s="210"/>
      <c r="R64" s="210"/>
      <c r="S64" s="210"/>
      <c r="T64" s="210"/>
      <c r="U64" s="241">
        <v>65</v>
      </c>
      <c r="V64" s="212"/>
      <c r="W64" s="212"/>
      <c r="X64" s="246"/>
      <c r="Y64" s="246"/>
      <c r="Z64" s="221" t="s">
        <v>93</v>
      </c>
      <c r="AA64" s="221" t="s">
        <v>94</v>
      </c>
      <c r="AB64" s="257" t="s">
        <v>71</v>
      </c>
      <c r="AC64" s="242" t="s">
        <v>72</v>
      </c>
      <c r="AD64" s="258" t="s">
        <v>52</v>
      </c>
      <c r="AE64" s="259" t="s">
        <v>53</v>
      </c>
      <c r="AF64" s="260"/>
      <c r="AG64" s="265"/>
      <c r="AH64" s="92"/>
    </row>
    <row r="65" s="93" customFormat="1" ht="60" customHeight="1" spans="1:34">
      <c r="A65" s="212"/>
      <c r="B65" s="212"/>
      <c r="C65" s="76" t="s">
        <v>172</v>
      </c>
      <c r="D65" s="76" t="s">
        <v>183</v>
      </c>
      <c r="E65" s="212" t="s">
        <v>42</v>
      </c>
      <c r="F65" s="212"/>
      <c r="G65" s="76">
        <v>2021</v>
      </c>
      <c r="H65" s="224" t="s">
        <v>184</v>
      </c>
      <c r="I65" s="76" t="s">
        <v>185</v>
      </c>
      <c r="J65" s="76">
        <v>580</v>
      </c>
      <c r="K65" s="76">
        <v>580</v>
      </c>
      <c r="L65" s="210"/>
      <c r="M65" s="210"/>
      <c r="N65" s="210"/>
      <c r="O65" s="233"/>
      <c r="P65" s="233"/>
      <c r="Q65" s="210"/>
      <c r="R65" s="210"/>
      <c r="S65" s="210"/>
      <c r="T65" s="210"/>
      <c r="U65" s="288"/>
      <c r="V65" s="212"/>
      <c r="W65" s="212"/>
      <c r="X65" s="246"/>
      <c r="Y65" s="246"/>
      <c r="Z65" s="76" t="s">
        <v>135</v>
      </c>
      <c r="AA65" s="221" t="s">
        <v>136</v>
      </c>
      <c r="AB65" s="257" t="s">
        <v>71</v>
      </c>
      <c r="AC65" s="242" t="s">
        <v>72</v>
      </c>
      <c r="AD65" s="258" t="s">
        <v>52</v>
      </c>
      <c r="AE65" s="259" t="s">
        <v>53</v>
      </c>
      <c r="AF65" s="260"/>
      <c r="AG65" s="265"/>
      <c r="AH65" s="92"/>
    </row>
    <row r="66" s="93" customFormat="1" ht="50.1" customHeight="1" spans="1:34">
      <c r="A66" s="212"/>
      <c r="B66" s="212"/>
      <c r="C66" s="76" t="s">
        <v>172</v>
      </c>
      <c r="D66" s="76" t="s">
        <v>186</v>
      </c>
      <c r="E66" s="212" t="s">
        <v>42</v>
      </c>
      <c r="F66" s="212"/>
      <c r="G66" s="76">
        <v>2021</v>
      </c>
      <c r="H66" s="224" t="s">
        <v>187</v>
      </c>
      <c r="I66" s="76" t="s">
        <v>188</v>
      </c>
      <c r="J66" s="76">
        <v>150</v>
      </c>
      <c r="K66" s="76">
        <v>150</v>
      </c>
      <c r="L66" s="210"/>
      <c r="M66" s="210"/>
      <c r="N66" s="210"/>
      <c r="O66" s="233"/>
      <c r="P66" s="233"/>
      <c r="Q66" s="210"/>
      <c r="R66" s="210"/>
      <c r="S66" s="210"/>
      <c r="T66" s="210"/>
      <c r="U66" s="288"/>
      <c r="V66" s="212"/>
      <c r="W66" s="212"/>
      <c r="X66" s="246"/>
      <c r="Y66" s="246"/>
      <c r="Z66" s="76" t="s">
        <v>135</v>
      </c>
      <c r="AA66" s="221" t="s">
        <v>136</v>
      </c>
      <c r="AB66" s="257" t="s">
        <v>71</v>
      </c>
      <c r="AC66" s="242" t="s">
        <v>72</v>
      </c>
      <c r="AD66" s="258" t="s">
        <v>52</v>
      </c>
      <c r="AE66" s="259" t="s">
        <v>53</v>
      </c>
      <c r="AF66" s="260"/>
      <c r="AG66" s="265"/>
      <c r="AH66" s="92"/>
    </row>
    <row r="67" s="93" customFormat="1" ht="66" customHeight="1" spans="1:34">
      <c r="A67" s="212"/>
      <c r="B67" s="212"/>
      <c r="C67" s="76" t="s">
        <v>172</v>
      </c>
      <c r="D67" s="213" t="s">
        <v>189</v>
      </c>
      <c r="E67" s="212" t="s">
        <v>42</v>
      </c>
      <c r="F67" s="212"/>
      <c r="G67" s="213">
        <v>2021</v>
      </c>
      <c r="H67" s="213" t="s">
        <v>190</v>
      </c>
      <c r="I67" s="213" t="s">
        <v>191</v>
      </c>
      <c r="J67" s="213">
        <v>260</v>
      </c>
      <c r="K67" s="213">
        <v>260</v>
      </c>
      <c r="L67" s="210"/>
      <c r="M67" s="210"/>
      <c r="N67" s="210"/>
      <c r="O67" s="233"/>
      <c r="P67" s="233"/>
      <c r="Q67" s="210"/>
      <c r="R67" s="210"/>
      <c r="S67" s="210"/>
      <c r="T67" s="210"/>
      <c r="U67" s="252">
        <v>10</v>
      </c>
      <c r="V67" s="212"/>
      <c r="W67" s="212"/>
      <c r="X67" s="246"/>
      <c r="Y67" s="246"/>
      <c r="Z67" s="221" t="s">
        <v>140</v>
      </c>
      <c r="AA67" s="221" t="s">
        <v>141</v>
      </c>
      <c r="AB67" s="257" t="s">
        <v>71</v>
      </c>
      <c r="AC67" s="242" t="s">
        <v>72</v>
      </c>
      <c r="AD67" s="258" t="s">
        <v>52</v>
      </c>
      <c r="AE67" s="259" t="s">
        <v>53</v>
      </c>
      <c r="AF67" s="260"/>
      <c r="AG67" s="265"/>
      <c r="AH67" s="92"/>
    </row>
    <row r="68" s="93" customFormat="1" ht="66" customHeight="1" spans="1:34">
      <c r="A68" s="212"/>
      <c r="B68" s="212"/>
      <c r="C68" s="76" t="s">
        <v>172</v>
      </c>
      <c r="D68" s="213" t="s">
        <v>192</v>
      </c>
      <c r="E68" s="212" t="s">
        <v>42</v>
      </c>
      <c r="F68" s="212"/>
      <c r="G68" s="269">
        <v>2021</v>
      </c>
      <c r="H68" s="221" t="s">
        <v>193</v>
      </c>
      <c r="I68" s="221" t="s">
        <v>194</v>
      </c>
      <c r="J68" s="269">
        <v>300</v>
      </c>
      <c r="K68" s="269">
        <v>300</v>
      </c>
      <c r="L68" s="210"/>
      <c r="M68" s="210"/>
      <c r="N68" s="210"/>
      <c r="O68" s="233"/>
      <c r="P68" s="233"/>
      <c r="Q68" s="210"/>
      <c r="R68" s="210"/>
      <c r="S68" s="210"/>
      <c r="T68" s="210"/>
      <c r="U68" s="252">
        <v>9</v>
      </c>
      <c r="V68" s="212"/>
      <c r="W68" s="212"/>
      <c r="X68" s="246"/>
      <c r="Y68" s="246"/>
      <c r="Z68" s="221" t="s">
        <v>140</v>
      </c>
      <c r="AA68" s="221" t="s">
        <v>141</v>
      </c>
      <c r="AB68" s="257" t="s">
        <v>71</v>
      </c>
      <c r="AC68" s="242" t="s">
        <v>72</v>
      </c>
      <c r="AD68" s="258" t="s">
        <v>52</v>
      </c>
      <c r="AE68" s="259" t="s">
        <v>53</v>
      </c>
      <c r="AF68" s="260"/>
      <c r="AG68" s="265"/>
      <c r="AH68" s="92"/>
    </row>
    <row r="69" s="93" customFormat="1" ht="66" customHeight="1" spans="1:34">
      <c r="A69" s="212"/>
      <c r="B69" s="212"/>
      <c r="C69" s="76" t="s">
        <v>172</v>
      </c>
      <c r="D69" s="216" t="s">
        <v>195</v>
      </c>
      <c r="E69" s="212" t="s">
        <v>42</v>
      </c>
      <c r="F69" s="212"/>
      <c r="G69" s="269">
        <v>2021</v>
      </c>
      <c r="H69" s="216" t="s">
        <v>196</v>
      </c>
      <c r="I69" s="216" t="s">
        <v>197</v>
      </c>
      <c r="J69" s="221">
        <v>700</v>
      </c>
      <c r="K69" s="221">
        <v>700</v>
      </c>
      <c r="L69" s="210"/>
      <c r="M69" s="210"/>
      <c r="N69" s="210"/>
      <c r="O69" s="233"/>
      <c r="P69" s="233"/>
      <c r="Q69" s="210"/>
      <c r="R69" s="210"/>
      <c r="S69" s="210"/>
      <c r="T69" s="210"/>
      <c r="U69" s="252">
        <v>9</v>
      </c>
      <c r="V69" s="212"/>
      <c r="W69" s="212"/>
      <c r="X69" s="246"/>
      <c r="Y69" s="246"/>
      <c r="Z69" s="223" t="s">
        <v>85</v>
      </c>
      <c r="AA69" s="261" t="s">
        <v>86</v>
      </c>
      <c r="AB69" s="257" t="s">
        <v>71</v>
      </c>
      <c r="AC69" s="242" t="s">
        <v>72</v>
      </c>
      <c r="AD69" s="258" t="s">
        <v>52</v>
      </c>
      <c r="AE69" s="259" t="s">
        <v>53</v>
      </c>
      <c r="AF69" s="260"/>
      <c r="AG69" s="265"/>
      <c r="AH69" s="92"/>
    </row>
    <row r="70" s="93" customFormat="1" ht="66" customHeight="1" spans="1:34">
      <c r="A70" s="212"/>
      <c r="B70" s="212"/>
      <c r="C70" s="76" t="s">
        <v>172</v>
      </c>
      <c r="D70" s="221" t="s">
        <v>198</v>
      </c>
      <c r="E70" s="212" t="s">
        <v>42</v>
      </c>
      <c r="F70" s="212"/>
      <c r="G70" s="221">
        <v>2021</v>
      </c>
      <c r="H70" s="221" t="s">
        <v>199</v>
      </c>
      <c r="I70" s="221" t="s">
        <v>200</v>
      </c>
      <c r="J70" s="221">
        <v>500</v>
      </c>
      <c r="K70" s="221">
        <v>500</v>
      </c>
      <c r="L70" s="210"/>
      <c r="M70" s="210"/>
      <c r="N70" s="210"/>
      <c r="O70" s="233"/>
      <c r="P70" s="233"/>
      <c r="Q70" s="210"/>
      <c r="R70" s="210"/>
      <c r="S70" s="210"/>
      <c r="T70" s="210"/>
      <c r="U70" s="243">
        <v>96</v>
      </c>
      <c r="V70" s="212"/>
      <c r="W70" s="212"/>
      <c r="X70" s="246"/>
      <c r="Y70" s="246"/>
      <c r="Z70" s="263" t="s">
        <v>48</v>
      </c>
      <c r="AA70" s="263" t="s">
        <v>113</v>
      </c>
      <c r="AB70" s="257" t="s">
        <v>71</v>
      </c>
      <c r="AC70" s="242" t="s">
        <v>72</v>
      </c>
      <c r="AD70" s="258" t="s">
        <v>52</v>
      </c>
      <c r="AE70" s="259" t="s">
        <v>53</v>
      </c>
      <c r="AF70" s="260"/>
      <c r="AG70" s="265"/>
      <c r="AH70" s="92"/>
    </row>
    <row r="71" s="93" customFormat="1" ht="66" customHeight="1" spans="1:34">
      <c r="A71" s="212"/>
      <c r="B71" s="212"/>
      <c r="C71" s="76" t="s">
        <v>172</v>
      </c>
      <c r="D71" s="223" t="s">
        <v>201</v>
      </c>
      <c r="E71" s="212" t="s">
        <v>42</v>
      </c>
      <c r="F71" s="212"/>
      <c r="G71" s="221">
        <v>2021</v>
      </c>
      <c r="H71" s="223" t="s">
        <v>202</v>
      </c>
      <c r="I71" s="223" t="s">
        <v>203</v>
      </c>
      <c r="J71" s="282">
        <v>450</v>
      </c>
      <c r="K71" s="282">
        <v>450</v>
      </c>
      <c r="L71" s="210"/>
      <c r="M71" s="210"/>
      <c r="N71" s="210"/>
      <c r="O71" s="233"/>
      <c r="P71" s="233"/>
      <c r="Q71" s="210"/>
      <c r="R71" s="210"/>
      <c r="S71" s="210"/>
      <c r="T71" s="210"/>
      <c r="U71" s="243">
        <v>113</v>
      </c>
      <c r="V71" s="212"/>
      <c r="W71" s="212"/>
      <c r="X71" s="246"/>
      <c r="Y71" s="246"/>
      <c r="Z71" s="223" t="s">
        <v>166</v>
      </c>
      <c r="AA71" s="261" t="s">
        <v>167</v>
      </c>
      <c r="AB71" s="257" t="s">
        <v>71</v>
      </c>
      <c r="AC71" s="242" t="s">
        <v>72</v>
      </c>
      <c r="AD71" s="258" t="s">
        <v>52</v>
      </c>
      <c r="AE71" s="259" t="s">
        <v>53</v>
      </c>
      <c r="AF71" s="260"/>
      <c r="AG71" s="265"/>
      <c r="AH71" s="92"/>
    </row>
    <row r="72" s="93" customFormat="1" ht="66" customHeight="1" spans="1:34">
      <c r="A72" s="212"/>
      <c r="B72" s="212"/>
      <c r="C72" s="76" t="s">
        <v>172</v>
      </c>
      <c r="D72" s="223" t="s">
        <v>204</v>
      </c>
      <c r="E72" s="212" t="s">
        <v>42</v>
      </c>
      <c r="F72" s="212"/>
      <c r="G72" s="221">
        <v>2021</v>
      </c>
      <c r="H72" s="223" t="s">
        <v>205</v>
      </c>
      <c r="I72" s="223" t="s">
        <v>206</v>
      </c>
      <c r="J72" s="216">
        <v>60</v>
      </c>
      <c r="K72" s="216">
        <v>60</v>
      </c>
      <c r="L72" s="210"/>
      <c r="M72" s="210"/>
      <c r="N72" s="210"/>
      <c r="O72" s="233"/>
      <c r="P72" s="233"/>
      <c r="Q72" s="210"/>
      <c r="R72" s="210"/>
      <c r="S72" s="210"/>
      <c r="T72" s="210"/>
      <c r="U72" s="254">
        <v>493</v>
      </c>
      <c r="V72" s="212"/>
      <c r="W72" s="212"/>
      <c r="X72" s="246"/>
      <c r="Y72" s="246"/>
      <c r="Z72" s="223" t="s">
        <v>166</v>
      </c>
      <c r="AA72" s="261" t="s">
        <v>167</v>
      </c>
      <c r="AB72" s="257" t="s">
        <v>71</v>
      </c>
      <c r="AC72" s="242" t="s">
        <v>72</v>
      </c>
      <c r="AD72" s="258" t="s">
        <v>52</v>
      </c>
      <c r="AE72" s="259" t="s">
        <v>53</v>
      </c>
      <c r="AF72" s="260"/>
      <c r="AG72" s="265"/>
      <c r="AH72" s="92"/>
    </row>
    <row r="73" s="93" customFormat="1" ht="66" customHeight="1" spans="1:34">
      <c r="A73" s="212"/>
      <c r="B73" s="212"/>
      <c r="C73" s="76"/>
      <c r="D73" s="223"/>
      <c r="E73" s="212"/>
      <c r="F73" s="212"/>
      <c r="G73" s="221"/>
      <c r="H73" s="223"/>
      <c r="I73" s="223"/>
      <c r="J73" s="282"/>
      <c r="K73" s="282"/>
      <c r="L73" s="210"/>
      <c r="M73" s="210"/>
      <c r="N73" s="210"/>
      <c r="O73" s="233"/>
      <c r="P73" s="233"/>
      <c r="Q73" s="210"/>
      <c r="R73" s="210"/>
      <c r="S73" s="210"/>
      <c r="T73" s="210"/>
      <c r="U73" s="254"/>
      <c r="V73" s="212"/>
      <c r="W73" s="212"/>
      <c r="X73" s="246"/>
      <c r="Y73" s="246"/>
      <c r="Z73" s="223"/>
      <c r="AA73" s="261"/>
      <c r="AB73" s="257"/>
      <c r="AC73" s="242"/>
      <c r="AD73" s="258"/>
      <c r="AE73" s="259"/>
      <c r="AF73" s="260"/>
      <c r="AG73" s="265"/>
      <c r="AH73" s="92"/>
    </row>
    <row r="74" s="93" customFormat="1" ht="66" customHeight="1" spans="1:34">
      <c r="A74" s="212"/>
      <c r="B74" s="212"/>
      <c r="C74" s="76"/>
      <c r="D74" s="223"/>
      <c r="E74" s="212"/>
      <c r="F74" s="212"/>
      <c r="G74" s="221"/>
      <c r="H74" s="223"/>
      <c r="I74" s="223"/>
      <c r="J74" s="282"/>
      <c r="K74" s="282"/>
      <c r="L74" s="210"/>
      <c r="M74" s="210"/>
      <c r="N74" s="210"/>
      <c r="O74" s="233"/>
      <c r="P74" s="233"/>
      <c r="Q74" s="210"/>
      <c r="R74" s="210"/>
      <c r="S74" s="210"/>
      <c r="T74" s="210"/>
      <c r="U74" s="254"/>
      <c r="V74" s="212"/>
      <c r="W74" s="212"/>
      <c r="X74" s="246"/>
      <c r="Y74" s="246"/>
      <c r="Z74" s="223"/>
      <c r="AA74" s="261"/>
      <c r="AB74" s="257"/>
      <c r="AC74" s="242"/>
      <c r="AD74" s="258"/>
      <c r="AE74" s="259"/>
      <c r="AF74" s="260"/>
      <c r="AG74" s="265"/>
      <c r="AH74" s="92"/>
    </row>
    <row r="75" s="93" customFormat="1" ht="66" customHeight="1" spans="1:34">
      <c r="A75" s="212"/>
      <c r="B75" s="212"/>
      <c r="C75" s="76"/>
      <c r="D75" s="213"/>
      <c r="E75" s="212"/>
      <c r="F75" s="212"/>
      <c r="G75" s="213"/>
      <c r="H75" s="213"/>
      <c r="I75" s="213"/>
      <c r="J75" s="213"/>
      <c r="K75" s="213"/>
      <c r="L75" s="210"/>
      <c r="M75" s="210"/>
      <c r="N75" s="210"/>
      <c r="O75" s="233"/>
      <c r="P75" s="233"/>
      <c r="Q75" s="210"/>
      <c r="R75" s="210"/>
      <c r="S75" s="210"/>
      <c r="T75" s="210"/>
      <c r="U75" s="252"/>
      <c r="V75" s="212"/>
      <c r="W75" s="212"/>
      <c r="X75" s="246"/>
      <c r="Y75" s="246"/>
      <c r="Z75" s="221"/>
      <c r="AA75" s="221"/>
      <c r="AB75" s="257"/>
      <c r="AC75" s="242"/>
      <c r="AD75" s="258"/>
      <c r="AE75" s="259"/>
      <c r="AF75" s="260"/>
      <c r="AG75" s="265"/>
      <c r="AH75" s="92"/>
    </row>
    <row r="76" spans="1:34">
      <c r="A76" s="15" t="s">
        <v>38</v>
      </c>
      <c r="B76" s="16" t="s">
        <v>207</v>
      </c>
      <c r="C76" s="16"/>
      <c r="D76" s="16"/>
      <c r="E76" s="16"/>
      <c r="F76" s="16"/>
      <c r="G76" s="16"/>
      <c r="H76" s="16"/>
      <c r="I76" s="16"/>
      <c r="J76" s="33">
        <f t="shared" ref="J76:O76" si="22">SUM(J77:J77)</f>
        <v>200</v>
      </c>
      <c r="K76" s="33">
        <f t="shared" si="22"/>
        <v>200</v>
      </c>
      <c r="L76" s="33">
        <f t="shared" si="22"/>
        <v>0</v>
      </c>
      <c r="M76" s="33">
        <f t="shared" si="22"/>
        <v>0</v>
      </c>
      <c r="N76" s="33">
        <f t="shared" si="22"/>
        <v>0</v>
      </c>
      <c r="O76" s="33">
        <f t="shared" si="22"/>
        <v>0</v>
      </c>
      <c r="P76" s="33"/>
      <c r="Q76" s="33">
        <f>SUM(Q77:Q77)</f>
        <v>0</v>
      </c>
      <c r="R76" s="33"/>
      <c r="S76" s="33"/>
      <c r="T76" s="33">
        <f>SUM(T77:T77)</f>
        <v>0</v>
      </c>
      <c r="U76" s="33">
        <f>SUM(U77:U77)</f>
        <v>66</v>
      </c>
      <c r="V76" s="33">
        <f>SUM(V77:V77)</f>
        <v>0</v>
      </c>
      <c r="W76" s="33">
        <f>SUM(W77:W77)</f>
        <v>0</v>
      </c>
      <c r="X76" s="52"/>
      <c r="Y76" s="52"/>
      <c r="Z76" s="52"/>
      <c r="AA76" s="52"/>
      <c r="AB76" s="53"/>
      <c r="AC76" s="54"/>
      <c r="AD76" s="55"/>
      <c r="AE76" s="52"/>
      <c r="AF76" s="52"/>
      <c r="AG76" s="65"/>
      <c r="AH76" s="65"/>
    </row>
    <row r="77" ht="57" spans="1:34">
      <c r="A77" s="18">
        <v>6</v>
      </c>
      <c r="B77" s="18" t="s">
        <v>208</v>
      </c>
      <c r="C77" s="18" t="str">
        <f>F77</f>
        <v>水利</v>
      </c>
      <c r="D77" s="18" t="s">
        <v>209</v>
      </c>
      <c r="E77" s="18" t="s">
        <v>210</v>
      </c>
      <c r="F77" s="18" t="s">
        <v>211</v>
      </c>
      <c r="G77" s="18">
        <v>2020</v>
      </c>
      <c r="H77" s="18" t="s">
        <v>212</v>
      </c>
      <c r="I77" s="86" t="s">
        <v>213</v>
      </c>
      <c r="J77" s="23">
        <v>200</v>
      </c>
      <c r="K77" s="232">
        <v>200</v>
      </c>
      <c r="L77" s="239"/>
      <c r="M77" s="239"/>
      <c r="N77" s="239"/>
      <c r="O77" s="239"/>
      <c r="P77" s="239"/>
      <c r="Q77" s="226"/>
      <c r="R77" s="226"/>
      <c r="S77" s="226"/>
      <c r="T77" s="226"/>
      <c r="U77" s="18">
        <v>66</v>
      </c>
      <c r="V77" s="239"/>
      <c r="W77" s="239"/>
      <c r="X77" s="59" t="s">
        <v>179</v>
      </c>
      <c r="Y77" s="59" t="s">
        <v>214</v>
      </c>
      <c r="Z77" s="86" t="s">
        <v>215</v>
      </c>
      <c r="AA77" s="86" t="s">
        <v>216</v>
      </c>
      <c r="AB77" s="85" t="s">
        <v>215</v>
      </c>
      <c r="AC77" s="86" t="s">
        <v>217</v>
      </c>
      <c r="AD77" s="292" t="s">
        <v>218</v>
      </c>
      <c r="AE77" s="84" t="s">
        <v>219</v>
      </c>
      <c r="AF77" s="255" t="s">
        <v>54</v>
      </c>
      <c r="AG77" s="67"/>
      <c r="AH77" s="66" t="s">
        <v>220</v>
      </c>
    </row>
    <row r="78" spans="1:34">
      <c r="A78" s="15" t="s">
        <v>38</v>
      </c>
      <c r="B78" s="16" t="s">
        <v>221</v>
      </c>
      <c r="C78" s="16"/>
      <c r="D78" s="16"/>
      <c r="E78" s="16"/>
      <c r="F78" s="16"/>
      <c r="G78" s="16"/>
      <c r="H78" s="16"/>
      <c r="I78" s="16"/>
      <c r="J78" s="33"/>
      <c r="K78" s="33"/>
      <c r="L78" s="33"/>
      <c r="M78" s="33"/>
      <c r="N78" s="33"/>
      <c r="O78" s="33"/>
      <c r="P78" s="33"/>
      <c r="Q78" s="33"/>
      <c r="R78" s="33"/>
      <c r="S78" s="33"/>
      <c r="T78" s="33"/>
      <c r="U78" s="238"/>
      <c r="V78" s="238"/>
      <c r="W78" s="33"/>
      <c r="X78" s="52"/>
      <c r="Y78" s="52"/>
      <c r="Z78" s="52"/>
      <c r="AA78" s="52"/>
      <c r="AB78" s="53"/>
      <c r="AC78" s="54"/>
      <c r="AD78" s="55"/>
      <c r="AE78" s="52"/>
      <c r="AF78" s="52"/>
      <c r="AG78" s="65"/>
      <c r="AH78" s="65"/>
    </row>
    <row r="79" spans="1:34">
      <c r="A79" s="15" t="s">
        <v>36</v>
      </c>
      <c r="B79" s="16" t="s">
        <v>222</v>
      </c>
      <c r="C79" s="16"/>
      <c r="D79" s="16"/>
      <c r="E79" s="16"/>
      <c r="F79" s="16"/>
      <c r="G79" s="16"/>
      <c r="H79" s="16"/>
      <c r="I79" s="16"/>
      <c r="J79" s="33">
        <f t="shared" ref="J79:Q79" si="23">SUM(J80+J82+J84+J90)</f>
        <v>495.4</v>
      </c>
      <c r="K79" s="33">
        <f t="shared" si="23"/>
        <v>495.4</v>
      </c>
      <c r="L79" s="33">
        <f t="shared" si="23"/>
        <v>0</v>
      </c>
      <c r="M79" s="33">
        <f t="shared" si="23"/>
        <v>0</v>
      </c>
      <c r="N79" s="33">
        <f t="shared" si="23"/>
        <v>0</v>
      </c>
      <c r="O79" s="33">
        <f t="shared" si="23"/>
        <v>0</v>
      </c>
      <c r="P79" s="33">
        <f t="shared" si="23"/>
        <v>0</v>
      </c>
      <c r="Q79" s="33">
        <f t="shared" si="23"/>
        <v>0</v>
      </c>
      <c r="R79" s="33"/>
      <c r="S79" s="33"/>
      <c r="T79" s="33">
        <f t="shared" ref="T79:W79" si="24">SUM(T80+T82+T84+T90)</f>
        <v>0</v>
      </c>
      <c r="U79" s="33">
        <f t="shared" si="24"/>
        <v>74</v>
      </c>
      <c r="V79" s="33">
        <f t="shared" si="24"/>
        <v>0</v>
      </c>
      <c r="W79" s="33">
        <f t="shared" si="24"/>
        <v>0</v>
      </c>
      <c r="X79" s="52"/>
      <c r="Y79" s="52"/>
      <c r="Z79" s="52"/>
      <c r="AA79" s="52"/>
      <c r="AB79" s="53"/>
      <c r="AC79" s="54"/>
      <c r="AD79" s="55"/>
      <c r="AE79" s="52"/>
      <c r="AF79" s="52"/>
      <c r="AG79" s="65"/>
      <c r="AH79" s="65"/>
    </row>
    <row r="80" spans="1:34">
      <c r="A80" s="15" t="s">
        <v>38</v>
      </c>
      <c r="B80" s="16" t="s">
        <v>223</v>
      </c>
      <c r="C80" s="16"/>
      <c r="D80" s="16"/>
      <c r="E80" s="16"/>
      <c r="F80" s="16"/>
      <c r="G80" s="16"/>
      <c r="H80" s="16"/>
      <c r="I80" s="16"/>
      <c r="J80" s="33">
        <f>SUM(J81)</f>
        <v>5.4</v>
      </c>
      <c r="K80" s="33">
        <f t="shared" ref="K80:W80" si="25">SUM(K81)</f>
        <v>5.4</v>
      </c>
      <c r="L80" s="33">
        <f t="shared" si="25"/>
        <v>0</v>
      </c>
      <c r="M80" s="33">
        <f t="shared" si="25"/>
        <v>0</v>
      </c>
      <c r="N80" s="33">
        <f t="shared" si="25"/>
        <v>0</v>
      </c>
      <c r="O80" s="33">
        <f t="shared" si="25"/>
        <v>0</v>
      </c>
      <c r="P80" s="33">
        <f t="shared" si="25"/>
        <v>0</v>
      </c>
      <c r="Q80" s="33">
        <f t="shared" si="25"/>
        <v>0</v>
      </c>
      <c r="R80" s="33">
        <f t="shared" si="25"/>
        <v>0</v>
      </c>
      <c r="S80" s="33">
        <f t="shared" si="25"/>
        <v>0</v>
      </c>
      <c r="T80" s="33">
        <f t="shared" si="25"/>
        <v>0</v>
      </c>
      <c r="U80" s="33">
        <f t="shared" si="25"/>
        <v>54</v>
      </c>
      <c r="V80" s="33">
        <f t="shared" si="25"/>
        <v>0</v>
      </c>
      <c r="W80" s="33">
        <f t="shared" si="25"/>
        <v>0</v>
      </c>
      <c r="X80" s="52"/>
      <c r="Y80" s="52"/>
      <c r="Z80" s="52"/>
      <c r="AA80" s="52"/>
      <c r="AB80" s="53"/>
      <c r="AC80" s="54"/>
      <c r="AD80" s="55"/>
      <c r="AE80" s="52"/>
      <c r="AF80" s="52"/>
      <c r="AG80" s="65"/>
      <c r="AH80" s="65"/>
    </row>
    <row r="81" s="93" customFormat="1" ht="63" customHeight="1" spans="1:34">
      <c r="A81" s="218"/>
      <c r="B81" s="219"/>
      <c r="C81" s="213" t="s">
        <v>64</v>
      </c>
      <c r="D81" s="213" t="s">
        <v>224</v>
      </c>
      <c r="E81" s="213" t="s">
        <v>42</v>
      </c>
      <c r="F81" s="219"/>
      <c r="G81" s="212">
        <v>2021</v>
      </c>
      <c r="H81" s="213" t="s">
        <v>125</v>
      </c>
      <c r="I81" s="213" t="s">
        <v>225</v>
      </c>
      <c r="J81" s="213">
        <v>5.4</v>
      </c>
      <c r="K81" s="213">
        <v>5.4</v>
      </c>
      <c r="L81" s="230"/>
      <c r="M81" s="230"/>
      <c r="N81" s="230"/>
      <c r="O81" s="230"/>
      <c r="P81" s="230"/>
      <c r="Q81" s="230"/>
      <c r="R81" s="230"/>
      <c r="S81" s="230"/>
      <c r="T81" s="230"/>
      <c r="U81" s="213">
        <v>54</v>
      </c>
      <c r="V81" s="230"/>
      <c r="W81" s="230"/>
      <c r="X81" s="245"/>
      <c r="Y81" s="245"/>
      <c r="Z81" s="221" t="s">
        <v>93</v>
      </c>
      <c r="AA81" s="221" t="s">
        <v>94</v>
      </c>
      <c r="AB81" s="293" t="s">
        <v>71</v>
      </c>
      <c r="AC81" s="242" t="s">
        <v>72</v>
      </c>
      <c r="AD81" s="258" t="s">
        <v>52</v>
      </c>
      <c r="AE81" s="259" t="s">
        <v>53</v>
      </c>
      <c r="AF81" s="245"/>
      <c r="AG81" s="266"/>
      <c r="AH81" s="266"/>
    </row>
    <row r="82" spans="1:34">
      <c r="A82" s="15" t="s">
        <v>38</v>
      </c>
      <c r="B82" s="16" t="s">
        <v>226</v>
      </c>
      <c r="C82" s="16"/>
      <c r="D82" s="16"/>
      <c r="E82" s="16"/>
      <c r="F82" s="16"/>
      <c r="G82" s="16"/>
      <c r="H82" s="16"/>
      <c r="I82" s="16"/>
      <c r="J82" s="33">
        <f t="shared" ref="J82:O82" si="26">SUM(J83)</f>
        <v>450</v>
      </c>
      <c r="K82" s="33">
        <f t="shared" si="26"/>
        <v>450</v>
      </c>
      <c r="L82" s="33">
        <f t="shared" si="26"/>
        <v>0</v>
      </c>
      <c r="M82" s="33">
        <f t="shared" si="26"/>
        <v>0</v>
      </c>
      <c r="N82" s="33">
        <f t="shared" si="26"/>
        <v>0</v>
      </c>
      <c r="O82" s="33">
        <f t="shared" si="26"/>
        <v>0</v>
      </c>
      <c r="P82" s="33"/>
      <c r="Q82" s="33">
        <f t="shared" ref="Q82:W82" si="27">SUM(Q83)</f>
        <v>0</v>
      </c>
      <c r="R82" s="33"/>
      <c r="S82" s="33"/>
      <c r="T82" s="33">
        <f t="shared" si="27"/>
        <v>0</v>
      </c>
      <c r="U82" s="33">
        <f t="shared" si="27"/>
        <v>20</v>
      </c>
      <c r="V82" s="33">
        <f t="shared" si="27"/>
        <v>0</v>
      </c>
      <c r="W82" s="33">
        <f t="shared" si="27"/>
        <v>0</v>
      </c>
      <c r="X82" s="52"/>
      <c r="Y82" s="52"/>
      <c r="Z82" s="52"/>
      <c r="AA82" s="52"/>
      <c r="AB82" s="53"/>
      <c r="AC82" s="54"/>
      <c r="AD82" s="55"/>
      <c r="AE82" s="52"/>
      <c r="AF82" s="52"/>
      <c r="AG82" s="65"/>
      <c r="AH82" s="65"/>
    </row>
    <row r="83" s="93" customFormat="1" ht="94.5" spans="1:34">
      <c r="A83" s="212">
        <v>7</v>
      </c>
      <c r="B83" s="212"/>
      <c r="C83" s="212" t="str">
        <f>F83</f>
        <v>农业</v>
      </c>
      <c r="D83" s="212" t="s">
        <v>227</v>
      </c>
      <c r="E83" s="212" t="s">
        <v>228</v>
      </c>
      <c r="F83" s="212" t="s">
        <v>64</v>
      </c>
      <c r="G83" s="212">
        <v>2020</v>
      </c>
      <c r="H83" s="212" t="s">
        <v>93</v>
      </c>
      <c r="I83" s="263" t="s">
        <v>229</v>
      </c>
      <c r="J83" s="222">
        <v>450</v>
      </c>
      <c r="K83" s="233">
        <v>450</v>
      </c>
      <c r="L83" s="227"/>
      <c r="M83" s="227"/>
      <c r="N83" s="227"/>
      <c r="O83" s="227"/>
      <c r="P83" s="227"/>
      <c r="Q83" s="227"/>
      <c r="R83" s="227"/>
      <c r="S83" s="227"/>
      <c r="T83" s="227"/>
      <c r="U83" s="263">
        <v>20</v>
      </c>
      <c r="V83" s="240"/>
      <c r="W83" s="240"/>
      <c r="X83" s="246" t="s">
        <v>230</v>
      </c>
      <c r="Y83" s="246" t="s">
        <v>230</v>
      </c>
      <c r="Z83" s="294" t="s">
        <v>71</v>
      </c>
      <c r="AA83" s="295" t="s">
        <v>72</v>
      </c>
      <c r="AB83" s="293" t="s">
        <v>71</v>
      </c>
      <c r="AC83" s="242" t="s">
        <v>72</v>
      </c>
      <c r="AD83" s="258" t="s">
        <v>52</v>
      </c>
      <c r="AE83" s="259" t="s">
        <v>53</v>
      </c>
      <c r="AF83" s="260" t="s">
        <v>54</v>
      </c>
      <c r="AG83" s="91"/>
      <c r="AH83" s="92" t="s">
        <v>74</v>
      </c>
    </row>
    <row r="84" spans="1:34">
      <c r="A84" s="15" t="s">
        <v>38</v>
      </c>
      <c r="B84" s="16" t="s">
        <v>231</v>
      </c>
      <c r="C84" s="16"/>
      <c r="D84" s="16"/>
      <c r="E84" s="16"/>
      <c r="F84" s="16"/>
      <c r="G84" s="16"/>
      <c r="H84" s="16"/>
      <c r="I84" s="16"/>
      <c r="J84" s="33"/>
      <c r="K84" s="33"/>
      <c r="L84" s="33"/>
      <c r="M84" s="33"/>
      <c r="N84" s="33"/>
      <c r="O84" s="33"/>
      <c r="P84" s="33"/>
      <c r="Q84" s="33"/>
      <c r="R84" s="33"/>
      <c r="S84" s="33"/>
      <c r="T84" s="33"/>
      <c r="U84" s="238"/>
      <c r="V84" s="238"/>
      <c r="W84" s="33"/>
      <c r="X84" s="52"/>
      <c r="Y84" s="52"/>
      <c r="Z84" s="52"/>
      <c r="AA84" s="52"/>
      <c r="AB84" s="53"/>
      <c r="AC84" s="54"/>
      <c r="AD84" s="55"/>
      <c r="AE84" s="52"/>
      <c r="AF84" s="52"/>
      <c r="AG84" s="65"/>
      <c r="AH84" s="65"/>
    </row>
    <row r="85" s="93" customFormat="1" ht="47.1" customHeight="1" spans="1:34">
      <c r="A85" s="218"/>
      <c r="B85" s="270"/>
      <c r="C85" s="213" t="s">
        <v>76</v>
      </c>
      <c r="D85" s="213" t="s">
        <v>232</v>
      </c>
      <c r="E85" s="213" t="s">
        <v>42</v>
      </c>
      <c r="F85" s="271"/>
      <c r="G85" s="213">
        <v>2021</v>
      </c>
      <c r="H85" s="213" t="s">
        <v>103</v>
      </c>
      <c r="I85" s="213" t="s">
        <v>233</v>
      </c>
      <c r="J85" s="213">
        <v>200</v>
      </c>
      <c r="K85" s="213">
        <v>200</v>
      </c>
      <c r="L85" s="230"/>
      <c r="M85" s="230"/>
      <c r="N85" s="230"/>
      <c r="O85" s="230"/>
      <c r="P85" s="230"/>
      <c r="Q85" s="230"/>
      <c r="R85" s="230"/>
      <c r="S85" s="230"/>
      <c r="T85" s="230"/>
      <c r="U85" s="241">
        <v>37</v>
      </c>
      <c r="V85" s="244"/>
      <c r="W85" s="230"/>
      <c r="X85" s="245"/>
      <c r="Y85" s="245"/>
      <c r="Z85" s="221" t="s">
        <v>93</v>
      </c>
      <c r="AA85" s="221" t="s">
        <v>94</v>
      </c>
      <c r="AB85" s="293" t="s">
        <v>71</v>
      </c>
      <c r="AC85" s="242" t="s">
        <v>72</v>
      </c>
      <c r="AD85" s="258" t="s">
        <v>52</v>
      </c>
      <c r="AE85" s="259" t="s">
        <v>53</v>
      </c>
      <c r="AF85" s="245"/>
      <c r="AG85" s="266"/>
      <c r="AH85" s="266"/>
    </row>
    <row r="86" s="93" customFormat="1" ht="47.1" customHeight="1" spans="1:34">
      <c r="A86" s="218"/>
      <c r="B86" s="219"/>
      <c r="C86" s="221" t="s">
        <v>64</v>
      </c>
      <c r="D86" s="221" t="s">
        <v>234</v>
      </c>
      <c r="E86" s="213" t="s">
        <v>42</v>
      </c>
      <c r="F86" s="219"/>
      <c r="G86" s="221">
        <v>2021</v>
      </c>
      <c r="H86" s="221" t="s">
        <v>212</v>
      </c>
      <c r="I86" s="228" t="s">
        <v>235</v>
      </c>
      <c r="J86" s="221">
        <v>600</v>
      </c>
      <c r="K86" s="221">
        <v>600</v>
      </c>
      <c r="L86" s="230"/>
      <c r="M86" s="230"/>
      <c r="N86" s="230"/>
      <c r="O86" s="230"/>
      <c r="P86" s="230"/>
      <c r="Q86" s="230"/>
      <c r="R86" s="230"/>
      <c r="S86" s="230"/>
      <c r="T86" s="230"/>
      <c r="U86" s="243">
        <v>30</v>
      </c>
      <c r="V86" s="244"/>
      <c r="W86" s="230"/>
      <c r="X86" s="245"/>
      <c r="Y86" s="245"/>
      <c r="Z86" s="263" t="s">
        <v>48</v>
      </c>
      <c r="AA86" s="263" t="s">
        <v>113</v>
      </c>
      <c r="AB86" s="293" t="s">
        <v>71</v>
      </c>
      <c r="AC86" s="242" t="s">
        <v>72</v>
      </c>
      <c r="AD86" s="258" t="s">
        <v>52</v>
      </c>
      <c r="AE86" s="259" t="s">
        <v>53</v>
      </c>
      <c r="AF86" s="245"/>
      <c r="AG86" s="266"/>
      <c r="AH86" s="266"/>
    </row>
    <row r="87" s="93" customFormat="1" ht="47.1" customHeight="1" spans="1:34">
      <c r="A87" s="218"/>
      <c r="B87" s="219"/>
      <c r="C87" s="213"/>
      <c r="D87" s="213"/>
      <c r="E87" s="213"/>
      <c r="F87" s="219"/>
      <c r="G87" s="213"/>
      <c r="H87" s="213"/>
      <c r="I87" s="213"/>
      <c r="J87" s="213"/>
      <c r="K87" s="213"/>
      <c r="L87" s="230"/>
      <c r="M87" s="230"/>
      <c r="N87" s="230"/>
      <c r="O87" s="230"/>
      <c r="P87" s="230"/>
      <c r="Q87" s="230"/>
      <c r="R87" s="230"/>
      <c r="S87" s="230"/>
      <c r="T87" s="230"/>
      <c r="U87" s="241"/>
      <c r="V87" s="244"/>
      <c r="W87" s="230"/>
      <c r="X87" s="245"/>
      <c r="Y87" s="245"/>
      <c r="Z87" s="221"/>
      <c r="AA87" s="221"/>
      <c r="AB87" s="293"/>
      <c r="AC87" s="242"/>
      <c r="AD87" s="258"/>
      <c r="AE87" s="259"/>
      <c r="AF87" s="245"/>
      <c r="AG87" s="266"/>
      <c r="AH87" s="266"/>
    </row>
    <row r="88" s="93" customFormat="1" ht="47.1" customHeight="1" spans="1:34">
      <c r="A88" s="218"/>
      <c r="B88" s="219"/>
      <c r="C88" s="213"/>
      <c r="D88" s="213"/>
      <c r="E88" s="213"/>
      <c r="F88" s="219"/>
      <c r="G88" s="213"/>
      <c r="H88" s="213"/>
      <c r="I88" s="213"/>
      <c r="J88" s="213"/>
      <c r="K88" s="213"/>
      <c r="L88" s="230"/>
      <c r="M88" s="230"/>
      <c r="N88" s="230"/>
      <c r="O88" s="230"/>
      <c r="P88" s="230"/>
      <c r="Q88" s="230"/>
      <c r="R88" s="230"/>
      <c r="S88" s="230"/>
      <c r="T88" s="230"/>
      <c r="U88" s="241"/>
      <c r="V88" s="244"/>
      <c r="W88" s="230"/>
      <c r="X88" s="245"/>
      <c r="Y88" s="245"/>
      <c r="Z88" s="221"/>
      <c r="AA88" s="221"/>
      <c r="AB88" s="293"/>
      <c r="AC88" s="242"/>
      <c r="AD88" s="258"/>
      <c r="AE88" s="259"/>
      <c r="AF88" s="245"/>
      <c r="AG88" s="266"/>
      <c r="AH88" s="266"/>
    </row>
    <row r="89" s="93" customFormat="1" ht="47.1" customHeight="1" spans="1:34">
      <c r="A89" s="218"/>
      <c r="B89" s="219"/>
      <c r="C89" s="213"/>
      <c r="D89" s="213"/>
      <c r="E89" s="213"/>
      <c r="F89" s="219"/>
      <c r="G89" s="213"/>
      <c r="H89" s="213"/>
      <c r="I89" s="213"/>
      <c r="J89" s="213"/>
      <c r="K89" s="213"/>
      <c r="L89" s="230"/>
      <c r="M89" s="230"/>
      <c r="N89" s="230"/>
      <c r="O89" s="230"/>
      <c r="P89" s="230"/>
      <c r="Q89" s="230"/>
      <c r="R89" s="230"/>
      <c r="S89" s="230"/>
      <c r="T89" s="230"/>
      <c r="U89" s="241"/>
      <c r="V89" s="244"/>
      <c r="W89" s="230"/>
      <c r="X89" s="245"/>
      <c r="Y89" s="245"/>
      <c r="Z89" s="221"/>
      <c r="AA89" s="221"/>
      <c r="AB89" s="293"/>
      <c r="AC89" s="242"/>
      <c r="AD89" s="258"/>
      <c r="AE89" s="259"/>
      <c r="AF89" s="245"/>
      <c r="AG89" s="266"/>
      <c r="AH89" s="266"/>
    </row>
    <row r="90" spans="1:34">
      <c r="A90" s="15"/>
      <c r="B90" s="272" t="s">
        <v>236</v>
      </c>
      <c r="C90" s="273"/>
      <c r="D90" s="273"/>
      <c r="E90" s="273"/>
      <c r="F90" s="274"/>
      <c r="G90" s="273"/>
      <c r="H90" s="273"/>
      <c r="I90" s="283"/>
      <c r="J90" s="33">
        <f t="shared" ref="J90:Q90" si="28">J91</f>
        <v>40</v>
      </c>
      <c r="K90" s="33">
        <f t="shared" si="28"/>
        <v>40</v>
      </c>
      <c r="L90" s="33">
        <f t="shared" si="28"/>
        <v>0</v>
      </c>
      <c r="M90" s="33">
        <f t="shared" si="28"/>
        <v>0</v>
      </c>
      <c r="N90" s="33">
        <f t="shared" si="28"/>
        <v>0</v>
      </c>
      <c r="O90" s="33">
        <f t="shared" si="28"/>
        <v>0</v>
      </c>
      <c r="P90" s="33">
        <f t="shared" si="28"/>
        <v>0</v>
      </c>
      <c r="Q90" s="33">
        <f t="shared" si="28"/>
        <v>0</v>
      </c>
      <c r="R90" s="33"/>
      <c r="S90" s="33"/>
      <c r="T90" s="33">
        <f>T91</f>
        <v>0</v>
      </c>
      <c r="U90" s="238"/>
      <c r="V90" s="238"/>
      <c r="W90" s="33"/>
      <c r="X90" s="52"/>
      <c r="Y90" s="52"/>
      <c r="Z90" s="52"/>
      <c r="AA90" s="52"/>
      <c r="AB90" s="53"/>
      <c r="AC90" s="54"/>
      <c r="AD90" s="55"/>
      <c r="AE90" s="52"/>
      <c r="AF90" s="52"/>
      <c r="AG90" s="65"/>
      <c r="AH90" s="65"/>
    </row>
    <row r="91" ht="128.25" spans="1:34">
      <c r="A91" s="18">
        <v>8</v>
      </c>
      <c r="B91" s="18" t="s">
        <v>237</v>
      </c>
      <c r="C91" s="18" t="str">
        <f>F91</f>
        <v>农业</v>
      </c>
      <c r="D91" s="23" t="s">
        <v>238</v>
      </c>
      <c r="E91" s="18" t="s">
        <v>42</v>
      </c>
      <c r="F91" s="18" t="s">
        <v>64</v>
      </c>
      <c r="G91" s="18">
        <v>2020</v>
      </c>
      <c r="H91" s="23" t="s">
        <v>159</v>
      </c>
      <c r="I91" s="84" t="s">
        <v>239</v>
      </c>
      <c r="J91" s="23">
        <v>40</v>
      </c>
      <c r="K91" s="239">
        <v>40</v>
      </c>
      <c r="L91" s="226"/>
      <c r="M91" s="226"/>
      <c r="N91" s="226"/>
      <c r="O91" s="79"/>
      <c r="P91" s="79"/>
      <c r="Q91" s="226"/>
      <c r="R91" s="226"/>
      <c r="S91" s="226"/>
      <c r="T91" s="226"/>
      <c r="U91" s="23">
        <v>32</v>
      </c>
      <c r="V91" s="239"/>
      <c r="W91" s="239"/>
      <c r="X91" s="59" t="s">
        <v>240</v>
      </c>
      <c r="Y91" s="59" t="s">
        <v>241</v>
      </c>
      <c r="Z91" s="296" t="s">
        <v>69</v>
      </c>
      <c r="AA91" s="256" t="s">
        <v>70</v>
      </c>
      <c r="AB91" s="297" t="s">
        <v>71</v>
      </c>
      <c r="AC91" s="298" t="s">
        <v>72</v>
      </c>
      <c r="AD91" s="58" t="s">
        <v>52</v>
      </c>
      <c r="AE91" s="84" t="s">
        <v>53</v>
      </c>
      <c r="AF91" s="255" t="s">
        <v>54</v>
      </c>
      <c r="AG91" s="66"/>
      <c r="AH91" s="67" t="s">
        <v>220</v>
      </c>
    </row>
    <row r="92" spans="1:34">
      <c r="A92" s="15" t="s">
        <v>36</v>
      </c>
      <c r="B92" s="16" t="s">
        <v>242</v>
      </c>
      <c r="C92" s="16"/>
      <c r="D92" s="16"/>
      <c r="E92" s="16"/>
      <c r="F92" s="16"/>
      <c r="G92" s="16"/>
      <c r="H92" s="16"/>
      <c r="I92" s="16"/>
      <c r="J92" s="33">
        <f t="shared" ref="J92:Q92" si="29">SUM(J93:J94)</f>
        <v>90</v>
      </c>
      <c r="K92" s="33">
        <f t="shared" si="29"/>
        <v>15</v>
      </c>
      <c r="L92" s="33">
        <f t="shared" si="29"/>
        <v>0</v>
      </c>
      <c r="M92" s="33">
        <f t="shared" si="29"/>
        <v>0</v>
      </c>
      <c r="N92" s="33">
        <f t="shared" si="29"/>
        <v>0</v>
      </c>
      <c r="O92" s="33">
        <f t="shared" si="29"/>
        <v>0</v>
      </c>
      <c r="P92" s="33">
        <f t="shared" si="29"/>
        <v>0</v>
      </c>
      <c r="Q92" s="33">
        <f t="shared" si="29"/>
        <v>0</v>
      </c>
      <c r="R92" s="33"/>
      <c r="S92" s="33">
        <f>SUM(S93:S94)</f>
        <v>75</v>
      </c>
      <c r="T92" s="33">
        <f>SUM(T93:T94)</f>
        <v>0</v>
      </c>
      <c r="U92" s="33">
        <f>SUM(U93:U94)</f>
        <v>217</v>
      </c>
      <c r="V92" s="33">
        <f>SUM(V93:V94)</f>
        <v>0</v>
      </c>
      <c r="W92" s="33">
        <f>SUM(W93:W94)</f>
        <v>0</v>
      </c>
      <c r="X92" s="52"/>
      <c r="Y92" s="52"/>
      <c r="Z92" s="52"/>
      <c r="AA92" s="52"/>
      <c r="AB92" s="53"/>
      <c r="AC92" s="54"/>
      <c r="AD92" s="55"/>
      <c r="AE92" s="52"/>
      <c r="AF92" s="52"/>
      <c r="AG92" s="65"/>
      <c r="AH92" s="65"/>
    </row>
    <row r="93" ht="28.5" spans="1:34">
      <c r="A93" s="18">
        <v>9</v>
      </c>
      <c r="B93" s="18" t="s">
        <v>243</v>
      </c>
      <c r="C93" s="18" t="str">
        <f>F93</f>
        <v>农业</v>
      </c>
      <c r="D93" s="23" t="s">
        <v>244</v>
      </c>
      <c r="E93" s="18" t="s">
        <v>42</v>
      </c>
      <c r="F93" s="18" t="s">
        <v>64</v>
      </c>
      <c r="G93" s="18">
        <v>2020</v>
      </c>
      <c r="H93" s="23" t="s">
        <v>245</v>
      </c>
      <c r="I93" s="84" t="s">
        <v>246</v>
      </c>
      <c r="J93" s="23">
        <v>75</v>
      </c>
      <c r="K93" s="18"/>
      <c r="L93" s="226"/>
      <c r="M93" s="226"/>
      <c r="N93" s="226"/>
      <c r="O93" s="226"/>
      <c r="P93" s="226"/>
      <c r="Q93" s="226"/>
      <c r="R93" s="226"/>
      <c r="S93" s="226">
        <v>75</v>
      </c>
      <c r="T93" s="226"/>
      <c r="U93" s="18">
        <v>67</v>
      </c>
      <c r="V93" s="239"/>
      <c r="W93" s="239"/>
      <c r="X93" s="86" t="s">
        <v>247</v>
      </c>
      <c r="Y93" s="86" t="s">
        <v>248</v>
      </c>
      <c r="Z93" s="255" t="s">
        <v>69</v>
      </c>
      <c r="AA93" s="256" t="s">
        <v>70</v>
      </c>
      <c r="AB93" s="297" t="s">
        <v>71</v>
      </c>
      <c r="AC93" s="86" t="s">
        <v>72</v>
      </c>
      <c r="AD93" s="58" t="s">
        <v>52</v>
      </c>
      <c r="AE93" s="84" t="s">
        <v>53</v>
      </c>
      <c r="AF93" s="255" t="s">
        <v>54</v>
      </c>
      <c r="AG93" s="70"/>
      <c r="AH93" s="67"/>
    </row>
    <row r="94" s="93" customFormat="1" ht="42.75" spans="1:34">
      <c r="A94" s="212"/>
      <c r="B94" s="212"/>
      <c r="C94" s="212" t="str">
        <f>F94</f>
        <v>农业</v>
      </c>
      <c r="D94" s="216" t="s">
        <v>249</v>
      </c>
      <c r="E94" s="210" t="s">
        <v>42</v>
      </c>
      <c r="F94" s="210" t="s">
        <v>64</v>
      </c>
      <c r="G94" s="212">
        <v>2021</v>
      </c>
      <c r="H94" s="216" t="s">
        <v>107</v>
      </c>
      <c r="I94" s="216" t="s">
        <v>250</v>
      </c>
      <c r="J94" s="221">
        <v>15</v>
      </c>
      <c r="K94" s="221">
        <v>15</v>
      </c>
      <c r="L94" s="227"/>
      <c r="M94" s="227"/>
      <c r="N94" s="227"/>
      <c r="O94" s="227"/>
      <c r="P94" s="227"/>
      <c r="Q94" s="227"/>
      <c r="R94" s="227"/>
      <c r="S94" s="227"/>
      <c r="T94" s="227"/>
      <c r="U94" s="212">
        <v>150</v>
      </c>
      <c r="V94" s="240"/>
      <c r="W94" s="240"/>
      <c r="X94" s="242" t="s">
        <v>251</v>
      </c>
      <c r="Y94" s="268" t="s">
        <v>252</v>
      </c>
      <c r="Z94" s="260" t="s">
        <v>85</v>
      </c>
      <c r="AA94" s="299" t="s">
        <v>86</v>
      </c>
      <c r="AB94" s="293" t="s">
        <v>71</v>
      </c>
      <c r="AC94" s="242" t="s">
        <v>72</v>
      </c>
      <c r="AD94" s="258" t="s">
        <v>52</v>
      </c>
      <c r="AE94" s="259" t="s">
        <v>53</v>
      </c>
      <c r="AF94" s="260" t="s">
        <v>54</v>
      </c>
      <c r="AG94" s="265" t="s">
        <v>73</v>
      </c>
      <c r="AH94" s="92"/>
    </row>
    <row r="95" s="93" customFormat="1" ht="38.1" customHeight="1" spans="1:34">
      <c r="A95" s="212"/>
      <c r="B95" s="212"/>
      <c r="C95" s="269" t="s">
        <v>64</v>
      </c>
      <c r="D95" s="221" t="s">
        <v>253</v>
      </c>
      <c r="E95" s="210" t="s">
        <v>42</v>
      </c>
      <c r="F95" s="210"/>
      <c r="G95" s="269">
        <v>2021</v>
      </c>
      <c r="H95" s="221" t="s">
        <v>193</v>
      </c>
      <c r="I95" s="221" t="s">
        <v>254</v>
      </c>
      <c r="J95" s="269">
        <v>1.8</v>
      </c>
      <c r="K95" s="269">
        <v>1.8</v>
      </c>
      <c r="L95" s="227"/>
      <c r="M95" s="227"/>
      <c r="N95" s="227"/>
      <c r="O95" s="227"/>
      <c r="P95" s="227"/>
      <c r="Q95" s="227"/>
      <c r="R95" s="227"/>
      <c r="S95" s="227"/>
      <c r="T95" s="227"/>
      <c r="U95" s="252">
        <v>10</v>
      </c>
      <c r="V95" s="240"/>
      <c r="W95" s="240"/>
      <c r="X95" s="242"/>
      <c r="Y95" s="246"/>
      <c r="Z95" s="221" t="s">
        <v>140</v>
      </c>
      <c r="AA95" s="221" t="s">
        <v>141</v>
      </c>
      <c r="AB95" s="293" t="s">
        <v>71</v>
      </c>
      <c r="AC95" s="242" t="s">
        <v>72</v>
      </c>
      <c r="AD95" s="258" t="s">
        <v>52</v>
      </c>
      <c r="AE95" s="259" t="s">
        <v>53</v>
      </c>
      <c r="AF95" s="260"/>
      <c r="AG95" s="265"/>
      <c r="AH95" s="92"/>
    </row>
    <row r="96" ht="38.1" customHeight="1" spans="1:34">
      <c r="A96" s="18"/>
      <c r="B96" s="18"/>
      <c r="C96" s="18"/>
      <c r="D96" s="79"/>
      <c r="E96" s="79"/>
      <c r="F96" s="79"/>
      <c r="G96" s="18"/>
      <c r="H96" s="79"/>
      <c r="I96" s="75"/>
      <c r="J96" s="18"/>
      <c r="K96" s="18"/>
      <c r="L96" s="226"/>
      <c r="M96" s="226"/>
      <c r="N96" s="226"/>
      <c r="O96" s="226"/>
      <c r="P96" s="226"/>
      <c r="Q96" s="226"/>
      <c r="R96" s="226"/>
      <c r="S96" s="226"/>
      <c r="T96" s="226"/>
      <c r="U96" s="18"/>
      <c r="V96" s="239"/>
      <c r="W96" s="239"/>
      <c r="X96" s="86"/>
      <c r="Y96" s="59"/>
      <c r="Z96" s="255"/>
      <c r="AA96" s="300"/>
      <c r="AB96" s="297"/>
      <c r="AC96" s="86"/>
      <c r="AD96" s="58"/>
      <c r="AE96" s="84"/>
      <c r="AF96" s="255"/>
      <c r="AG96" s="70"/>
      <c r="AH96" s="67"/>
    </row>
    <row r="97" ht="38.1" customHeight="1" spans="1:34">
      <c r="A97" s="18"/>
      <c r="B97" s="18"/>
      <c r="C97" s="18"/>
      <c r="D97" s="79"/>
      <c r="E97" s="79"/>
      <c r="F97" s="79"/>
      <c r="G97" s="18"/>
      <c r="H97" s="79"/>
      <c r="I97" s="75"/>
      <c r="J97" s="18"/>
      <c r="K97" s="18"/>
      <c r="L97" s="226"/>
      <c r="M97" s="226"/>
      <c r="N97" s="226"/>
      <c r="O97" s="226"/>
      <c r="P97" s="226"/>
      <c r="Q97" s="226"/>
      <c r="R97" s="226"/>
      <c r="S97" s="226"/>
      <c r="T97" s="226"/>
      <c r="U97" s="18"/>
      <c r="V97" s="239"/>
      <c r="W97" s="239"/>
      <c r="X97" s="86"/>
      <c r="Y97" s="59"/>
      <c r="Z97" s="255"/>
      <c r="AA97" s="300"/>
      <c r="AB97" s="297"/>
      <c r="AC97" s="86"/>
      <c r="AD97" s="58"/>
      <c r="AE97" s="84"/>
      <c r="AF97" s="255"/>
      <c r="AG97" s="70"/>
      <c r="AH97" s="67"/>
    </row>
    <row r="98" ht="38.1" customHeight="1" spans="1:34">
      <c r="A98" s="18"/>
      <c r="B98" s="18"/>
      <c r="C98" s="18"/>
      <c r="D98" s="79"/>
      <c r="E98" s="79"/>
      <c r="F98" s="79"/>
      <c r="G98" s="18"/>
      <c r="H98" s="79"/>
      <c r="I98" s="75"/>
      <c r="J98" s="18"/>
      <c r="K98" s="18"/>
      <c r="L98" s="226"/>
      <c r="M98" s="226"/>
      <c r="N98" s="226"/>
      <c r="O98" s="226"/>
      <c r="P98" s="226"/>
      <c r="Q98" s="226"/>
      <c r="R98" s="226"/>
      <c r="S98" s="226"/>
      <c r="T98" s="226"/>
      <c r="U98" s="18"/>
      <c r="V98" s="239"/>
      <c r="W98" s="239"/>
      <c r="X98" s="86"/>
      <c r="Y98" s="59"/>
      <c r="Z98" s="255"/>
      <c r="AA98" s="300"/>
      <c r="AB98" s="297"/>
      <c r="AC98" s="86"/>
      <c r="AD98" s="58"/>
      <c r="AE98" s="84"/>
      <c r="AF98" s="255"/>
      <c r="AG98" s="70"/>
      <c r="AH98" s="67"/>
    </row>
    <row r="99" ht="38.1" customHeight="1" spans="1:34">
      <c r="A99" s="18"/>
      <c r="B99" s="18"/>
      <c r="C99" s="18"/>
      <c r="D99" s="79"/>
      <c r="E99" s="79"/>
      <c r="F99" s="79"/>
      <c r="G99" s="18"/>
      <c r="H99" s="79"/>
      <c r="I99" s="75"/>
      <c r="J99" s="18"/>
      <c r="K99" s="18"/>
      <c r="L99" s="226"/>
      <c r="M99" s="226"/>
      <c r="N99" s="226"/>
      <c r="O99" s="226"/>
      <c r="P99" s="226"/>
      <c r="Q99" s="226"/>
      <c r="R99" s="226"/>
      <c r="S99" s="226"/>
      <c r="T99" s="226"/>
      <c r="U99" s="18"/>
      <c r="V99" s="239"/>
      <c r="W99" s="239"/>
      <c r="X99" s="86"/>
      <c r="Y99" s="59"/>
      <c r="Z99" s="255"/>
      <c r="AA99" s="300"/>
      <c r="AB99" s="297"/>
      <c r="AC99" s="86"/>
      <c r="AD99" s="58"/>
      <c r="AE99" s="84"/>
      <c r="AF99" s="255"/>
      <c r="AG99" s="70"/>
      <c r="AH99" s="67"/>
    </row>
    <row r="100" spans="1:34">
      <c r="A100" s="15" t="s">
        <v>36</v>
      </c>
      <c r="B100" s="16" t="s">
        <v>255</v>
      </c>
      <c r="C100" s="16"/>
      <c r="D100" s="16"/>
      <c r="E100" s="16"/>
      <c r="F100" s="16"/>
      <c r="G100" s="16"/>
      <c r="H100" s="16"/>
      <c r="I100" s="16"/>
      <c r="J100" s="33"/>
      <c r="K100" s="33"/>
      <c r="L100" s="33"/>
      <c r="M100" s="33"/>
      <c r="N100" s="33"/>
      <c r="O100" s="33"/>
      <c r="P100" s="33"/>
      <c r="Q100" s="33"/>
      <c r="R100" s="33"/>
      <c r="S100" s="33"/>
      <c r="T100" s="33"/>
      <c r="U100" s="238"/>
      <c r="V100" s="238"/>
      <c r="W100" s="33"/>
      <c r="X100" s="52"/>
      <c r="Y100" s="52"/>
      <c r="Z100" s="52"/>
      <c r="AA100" s="52"/>
      <c r="AB100" s="53"/>
      <c r="AC100" s="54"/>
      <c r="AD100" s="55"/>
      <c r="AE100" s="52"/>
      <c r="AF100" s="52"/>
      <c r="AG100" s="65"/>
      <c r="AH100" s="65"/>
    </row>
    <row r="101" spans="1:34">
      <c r="A101" s="15" t="s">
        <v>36</v>
      </c>
      <c r="B101" s="16" t="s">
        <v>256</v>
      </c>
      <c r="C101" s="16"/>
      <c r="D101" s="16"/>
      <c r="E101" s="16"/>
      <c r="F101" s="16"/>
      <c r="G101" s="16"/>
      <c r="H101" s="16"/>
      <c r="I101" s="16"/>
      <c r="J101" s="33">
        <v>0</v>
      </c>
      <c r="K101" s="33">
        <v>0</v>
      </c>
      <c r="L101" s="33">
        <v>0</v>
      </c>
      <c r="M101" s="33">
        <v>0</v>
      </c>
      <c r="N101" s="33">
        <v>0</v>
      </c>
      <c r="O101" s="33">
        <v>0</v>
      </c>
      <c r="P101" s="33"/>
      <c r="Q101" s="33">
        <v>0</v>
      </c>
      <c r="R101" s="33"/>
      <c r="S101" s="33"/>
      <c r="T101" s="33">
        <v>0</v>
      </c>
      <c r="U101" s="33">
        <v>0</v>
      </c>
      <c r="V101" s="33">
        <v>0</v>
      </c>
      <c r="W101" s="33">
        <v>0</v>
      </c>
      <c r="X101" s="52"/>
      <c r="Y101" s="52"/>
      <c r="Z101" s="52"/>
      <c r="AA101" s="52"/>
      <c r="AB101" s="53"/>
      <c r="AC101" s="54"/>
      <c r="AD101" s="55"/>
      <c r="AE101" s="52"/>
      <c r="AF101" s="52"/>
      <c r="AG101" s="65"/>
      <c r="AH101" s="65"/>
    </row>
    <row r="102" spans="1:34">
      <c r="A102" s="15" t="s">
        <v>36</v>
      </c>
      <c r="B102" s="16" t="s">
        <v>257</v>
      </c>
      <c r="C102" s="16"/>
      <c r="D102" s="16"/>
      <c r="E102" s="16"/>
      <c r="F102" s="16"/>
      <c r="G102" s="16"/>
      <c r="H102" s="16"/>
      <c r="I102" s="16"/>
      <c r="J102" s="33">
        <f t="shared" ref="J102:O102" si="30">SUM(J103+J104+J106+J107+J110)</f>
        <v>0</v>
      </c>
      <c r="K102" s="33">
        <f t="shared" si="30"/>
        <v>0</v>
      </c>
      <c r="L102" s="33">
        <f t="shared" si="30"/>
        <v>0</v>
      </c>
      <c r="M102" s="33">
        <f t="shared" si="30"/>
        <v>0</v>
      </c>
      <c r="N102" s="33">
        <f t="shared" si="30"/>
        <v>0</v>
      </c>
      <c r="O102" s="33">
        <f t="shared" si="30"/>
        <v>0</v>
      </c>
      <c r="P102" s="33"/>
      <c r="Q102" s="33">
        <f t="shared" ref="Q102:W102" si="31">SUM(Q103+Q104+Q106+Q107+Q110)</f>
        <v>0</v>
      </c>
      <c r="R102" s="33"/>
      <c r="S102" s="33"/>
      <c r="T102" s="33">
        <f t="shared" si="31"/>
        <v>0</v>
      </c>
      <c r="U102" s="33">
        <f t="shared" si="31"/>
        <v>0</v>
      </c>
      <c r="V102" s="33">
        <f t="shared" si="31"/>
        <v>0</v>
      </c>
      <c r="W102" s="33">
        <f t="shared" si="31"/>
        <v>0</v>
      </c>
      <c r="X102" s="52"/>
      <c r="Y102" s="52"/>
      <c r="Z102" s="52"/>
      <c r="AA102" s="52"/>
      <c r="AB102" s="53"/>
      <c r="AC102" s="54"/>
      <c r="AD102" s="55"/>
      <c r="AE102" s="52"/>
      <c r="AF102" s="52"/>
      <c r="AG102" s="65"/>
      <c r="AH102" s="65"/>
    </row>
    <row r="103" spans="1:34">
      <c r="A103" s="15" t="s">
        <v>38</v>
      </c>
      <c r="B103" s="16" t="s">
        <v>258</v>
      </c>
      <c r="C103" s="16"/>
      <c r="D103" s="16"/>
      <c r="E103" s="16"/>
      <c r="F103" s="16"/>
      <c r="G103" s="16"/>
      <c r="H103" s="16"/>
      <c r="I103" s="16"/>
      <c r="J103" s="33">
        <v>0</v>
      </c>
      <c r="K103" s="33">
        <v>0</v>
      </c>
      <c r="L103" s="33">
        <v>0</v>
      </c>
      <c r="M103" s="33">
        <v>0</v>
      </c>
      <c r="N103" s="33">
        <v>0</v>
      </c>
      <c r="O103" s="33">
        <v>0</v>
      </c>
      <c r="P103" s="33"/>
      <c r="Q103" s="33">
        <v>0</v>
      </c>
      <c r="R103" s="33"/>
      <c r="S103" s="33"/>
      <c r="T103" s="33">
        <v>0</v>
      </c>
      <c r="U103" s="33">
        <v>0</v>
      </c>
      <c r="V103" s="33">
        <v>0</v>
      </c>
      <c r="W103" s="33">
        <v>0</v>
      </c>
      <c r="X103" s="52"/>
      <c r="Y103" s="52"/>
      <c r="Z103" s="52"/>
      <c r="AA103" s="52"/>
      <c r="AB103" s="53"/>
      <c r="AC103" s="54"/>
      <c r="AD103" s="55"/>
      <c r="AE103" s="52"/>
      <c r="AF103" s="52"/>
      <c r="AG103" s="65"/>
      <c r="AH103" s="65"/>
    </row>
    <row r="104" spans="1:34">
      <c r="A104" s="15" t="s">
        <v>38</v>
      </c>
      <c r="B104" s="16" t="s">
        <v>259</v>
      </c>
      <c r="C104" s="16"/>
      <c r="D104" s="16"/>
      <c r="E104" s="16"/>
      <c r="F104" s="16"/>
      <c r="G104" s="16"/>
      <c r="H104" s="16"/>
      <c r="I104" s="16"/>
      <c r="J104" s="33">
        <f t="shared" ref="J104:O104" si="32">SUM(J105:J105)</f>
        <v>0</v>
      </c>
      <c r="K104" s="33">
        <f t="shared" si="32"/>
        <v>0</v>
      </c>
      <c r="L104" s="33">
        <f t="shared" si="32"/>
        <v>0</v>
      </c>
      <c r="M104" s="33">
        <f t="shared" si="32"/>
        <v>0</v>
      </c>
      <c r="N104" s="33">
        <f t="shared" si="32"/>
        <v>0</v>
      </c>
      <c r="O104" s="33">
        <f t="shared" si="32"/>
        <v>0</v>
      </c>
      <c r="P104" s="33"/>
      <c r="Q104" s="33">
        <f>SUM(Q105:Q105)</f>
        <v>0</v>
      </c>
      <c r="R104" s="33"/>
      <c r="S104" s="33"/>
      <c r="T104" s="33">
        <f>SUM(T105:T105)</f>
        <v>0</v>
      </c>
      <c r="U104" s="33">
        <f>SUM(U105:U105)</f>
        <v>0</v>
      </c>
      <c r="V104" s="33">
        <f>SUM(V105:V105)</f>
        <v>0</v>
      </c>
      <c r="W104" s="33">
        <f>SUM(W105:W105)</f>
        <v>0</v>
      </c>
      <c r="X104" s="52"/>
      <c r="Y104" s="52"/>
      <c r="Z104" s="52"/>
      <c r="AA104" s="52"/>
      <c r="AB104" s="53"/>
      <c r="AC104" s="54"/>
      <c r="AD104" s="55"/>
      <c r="AE104" s="52"/>
      <c r="AF104" s="52"/>
      <c r="AG104" s="65"/>
      <c r="AH104" s="65"/>
    </row>
    <row r="105" ht="48" customHeight="1" spans="1:34">
      <c r="A105" s="18"/>
      <c r="B105" s="18"/>
      <c r="C105" s="18"/>
      <c r="D105" s="23"/>
      <c r="E105" s="23"/>
      <c r="F105" s="23"/>
      <c r="G105" s="23"/>
      <c r="H105" s="23"/>
      <c r="I105" s="84"/>
      <c r="J105" s="23"/>
      <c r="K105" s="18"/>
      <c r="L105" s="79"/>
      <c r="M105" s="79"/>
      <c r="N105" s="79"/>
      <c r="O105" s="79"/>
      <c r="P105" s="79"/>
      <c r="Q105" s="79"/>
      <c r="R105" s="79"/>
      <c r="S105" s="79"/>
      <c r="T105" s="79"/>
      <c r="U105" s="23"/>
      <c r="V105" s="18"/>
      <c r="W105" s="18"/>
      <c r="X105" s="86"/>
      <c r="Y105" s="86"/>
      <c r="Z105" s="84"/>
      <c r="AA105" s="300"/>
      <c r="AB105" s="297"/>
      <c r="AC105" s="86"/>
      <c r="AD105" s="58"/>
      <c r="AE105" s="84"/>
      <c r="AF105" s="86"/>
      <c r="AG105" s="70"/>
      <c r="AH105" s="67"/>
    </row>
    <row r="106" spans="1:34">
      <c r="A106" s="15" t="s">
        <v>38</v>
      </c>
      <c r="B106" s="16" t="s">
        <v>260</v>
      </c>
      <c r="C106" s="16"/>
      <c r="D106" s="16"/>
      <c r="E106" s="16"/>
      <c r="F106" s="16"/>
      <c r="G106" s="16"/>
      <c r="H106" s="16"/>
      <c r="I106" s="16"/>
      <c r="J106" s="33"/>
      <c r="K106" s="33"/>
      <c r="L106" s="33"/>
      <c r="M106" s="33"/>
      <c r="N106" s="33"/>
      <c r="O106" s="33"/>
      <c r="P106" s="33"/>
      <c r="Q106" s="33"/>
      <c r="R106" s="33"/>
      <c r="S106" s="33"/>
      <c r="T106" s="33"/>
      <c r="U106" s="238"/>
      <c r="V106" s="238"/>
      <c r="W106" s="33"/>
      <c r="X106" s="52"/>
      <c r="Y106" s="52"/>
      <c r="Z106" s="52"/>
      <c r="AA106" s="52"/>
      <c r="AB106" s="53"/>
      <c r="AC106" s="54"/>
      <c r="AD106" s="55"/>
      <c r="AE106" s="52"/>
      <c r="AF106" s="52"/>
      <c r="AG106" s="65"/>
      <c r="AH106" s="65"/>
    </row>
    <row r="107" spans="1:34">
      <c r="A107" s="15" t="s">
        <v>38</v>
      </c>
      <c r="B107" s="16" t="s">
        <v>261</v>
      </c>
      <c r="C107" s="16"/>
      <c r="D107" s="16"/>
      <c r="E107" s="16"/>
      <c r="F107" s="16"/>
      <c r="G107" s="16"/>
      <c r="H107" s="16"/>
      <c r="I107" s="16"/>
      <c r="J107" s="33">
        <f t="shared" ref="J107:O107" si="33">SUM(J108:J109)</f>
        <v>0</v>
      </c>
      <c r="K107" s="33">
        <f t="shared" si="33"/>
        <v>0</v>
      </c>
      <c r="L107" s="33">
        <f t="shared" si="33"/>
        <v>0</v>
      </c>
      <c r="M107" s="33">
        <f t="shared" si="33"/>
        <v>0</v>
      </c>
      <c r="N107" s="33">
        <f t="shared" si="33"/>
        <v>0</v>
      </c>
      <c r="O107" s="33">
        <f t="shared" si="33"/>
        <v>0</v>
      </c>
      <c r="P107" s="33"/>
      <c r="Q107" s="33">
        <f t="shared" ref="Q107:W107" si="34">SUM(Q108:Q109)</f>
        <v>0</v>
      </c>
      <c r="R107" s="33"/>
      <c r="S107" s="33"/>
      <c r="T107" s="33">
        <f t="shared" si="34"/>
        <v>0</v>
      </c>
      <c r="U107" s="33">
        <f t="shared" si="34"/>
        <v>0</v>
      </c>
      <c r="V107" s="33">
        <f t="shared" si="34"/>
        <v>0</v>
      </c>
      <c r="W107" s="33">
        <f t="shared" si="34"/>
        <v>0</v>
      </c>
      <c r="X107" s="52"/>
      <c r="Y107" s="52"/>
      <c r="Z107" s="52"/>
      <c r="AA107" s="52"/>
      <c r="AB107" s="53"/>
      <c r="AC107" s="54"/>
      <c r="AD107" s="55"/>
      <c r="AE107" s="52"/>
      <c r="AF107" s="52"/>
      <c r="AG107" s="65"/>
      <c r="AH107" s="65"/>
    </row>
    <row r="108" ht="42.9" customHeight="1" spans="1:34">
      <c r="A108" s="18"/>
      <c r="B108" s="18"/>
      <c r="C108" s="18"/>
      <c r="D108" s="18"/>
      <c r="E108" s="18"/>
      <c r="F108" s="18"/>
      <c r="G108" s="18"/>
      <c r="H108" s="18"/>
      <c r="I108" s="86"/>
      <c r="J108" s="23"/>
      <c r="K108" s="239"/>
      <c r="L108" s="226"/>
      <c r="M108" s="226"/>
      <c r="N108" s="226"/>
      <c r="O108" s="226"/>
      <c r="P108" s="226"/>
      <c r="Q108" s="226"/>
      <c r="R108" s="226"/>
      <c r="S108" s="226"/>
      <c r="T108" s="226"/>
      <c r="U108" s="239"/>
      <c r="V108" s="239"/>
      <c r="W108" s="239"/>
      <c r="X108" s="86"/>
      <c r="Y108" s="86"/>
      <c r="Z108" s="18"/>
      <c r="AA108" s="18"/>
      <c r="AB108" s="85"/>
      <c r="AC108" s="298"/>
      <c r="AD108" s="58"/>
      <c r="AE108" s="84"/>
      <c r="AF108" s="255"/>
      <c r="AG108" s="66"/>
      <c r="AH108" s="67"/>
    </row>
    <row r="109" ht="42.9" customHeight="1" spans="1:34">
      <c r="A109" s="18"/>
      <c r="B109" s="18"/>
      <c r="C109" s="18"/>
      <c r="D109" s="18"/>
      <c r="E109" s="18"/>
      <c r="F109" s="18"/>
      <c r="G109" s="18"/>
      <c r="H109" s="18"/>
      <c r="I109" s="75"/>
      <c r="J109" s="23"/>
      <c r="K109" s="239"/>
      <c r="L109" s="226"/>
      <c r="M109" s="226"/>
      <c r="N109" s="226"/>
      <c r="O109" s="226"/>
      <c r="P109" s="226"/>
      <c r="Q109" s="226"/>
      <c r="R109" s="226"/>
      <c r="S109" s="226"/>
      <c r="T109" s="226"/>
      <c r="U109" s="239"/>
      <c r="V109" s="239"/>
      <c r="W109" s="239"/>
      <c r="X109" s="86"/>
      <c r="Y109" s="86"/>
      <c r="Z109" s="18"/>
      <c r="AA109" s="256"/>
      <c r="AB109" s="85"/>
      <c r="AC109" s="298"/>
      <c r="AD109" s="58"/>
      <c r="AE109" s="84"/>
      <c r="AF109" s="255"/>
      <c r="AG109" s="70"/>
      <c r="AH109" s="67"/>
    </row>
    <row r="110" spans="1:34">
      <c r="A110" s="15" t="s">
        <v>38</v>
      </c>
      <c r="B110" s="16" t="s">
        <v>262</v>
      </c>
      <c r="C110" s="16"/>
      <c r="D110" s="16"/>
      <c r="E110" s="16"/>
      <c r="F110" s="16"/>
      <c r="G110" s="16"/>
      <c r="H110" s="16"/>
      <c r="I110" s="16"/>
      <c r="J110" s="33">
        <v>0</v>
      </c>
      <c r="K110" s="33">
        <v>0</v>
      </c>
      <c r="L110" s="33">
        <v>0</v>
      </c>
      <c r="M110" s="33">
        <v>0</v>
      </c>
      <c r="N110" s="33">
        <v>0</v>
      </c>
      <c r="O110" s="33">
        <v>0</v>
      </c>
      <c r="P110" s="33"/>
      <c r="Q110" s="33">
        <v>0</v>
      </c>
      <c r="R110" s="33"/>
      <c r="S110" s="33"/>
      <c r="T110" s="33">
        <v>0</v>
      </c>
      <c r="U110" s="33">
        <v>0</v>
      </c>
      <c r="V110" s="33">
        <v>0</v>
      </c>
      <c r="W110" s="33">
        <v>0</v>
      </c>
      <c r="X110" s="52"/>
      <c r="Y110" s="52"/>
      <c r="Z110" s="52"/>
      <c r="AA110" s="52"/>
      <c r="AB110" s="53"/>
      <c r="AC110" s="54"/>
      <c r="AD110" s="55"/>
      <c r="AE110" s="52"/>
      <c r="AF110" s="52"/>
      <c r="AG110" s="65"/>
      <c r="AH110" s="65"/>
    </row>
    <row r="111" spans="1:34">
      <c r="A111" s="15" t="s">
        <v>36</v>
      </c>
      <c r="B111" s="16" t="s">
        <v>263</v>
      </c>
      <c r="C111" s="16"/>
      <c r="D111" s="16"/>
      <c r="E111" s="16"/>
      <c r="F111" s="16"/>
      <c r="G111" s="16"/>
      <c r="H111" s="16"/>
      <c r="I111" s="16"/>
      <c r="J111" s="33">
        <f t="shared" ref="J111:O111" si="35">SUM(J112:J113)</f>
        <v>1300</v>
      </c>
      <c r="K111" s="33">
        <f t="shared" si="35"/>
        <v>800</v>
      </c>
      <c r="L111" s="33">
        <f t="shared" si="35"/>
        <v>0</v>
      </c>
      <c r="M111" s="33">
        <f t="shared" si="35"/>
        <v>0</v>
      </c>
      <c r="N111" s="33">
        <f t="shared" si="35"/>
        <v>0</v>
      </c>
      <c r="O111" s="33">
        <f t="shared" si="35"/>
        <v>500</v>
      </c>
      <c r="P111" s="33"/>
      <c r="Q111" s="33">
        <f t="shared" ref="Q111:W111" si="36">SUM(Q112:Q113)</f>
        <v>0</v>
      </c>
      <c r="R111" s="33"/>
      <c r="S111" s="33">
        <f t="shared" si="36"/>
        <v>0</v>
      </c>
      <c r="T111" s="33">
        <f t="shared" si="36"/>
        <v>0</v>
      </c>
      <c r="U111" s="33">
        <f t="shared" si="36"/>
        <v>169</v>
      </c>
      <c r="V111" s="33">
        <f t="shared" si="36"/>
        <v>0</v>
      </c>
      <c r="W111" s="33">
        <f t="shared" si="36"/>
        <v>0</v>
      </c>
      <c r="X111" s="52"/>
      <c r="Y111" s="52"/>
      <c r="Z111" s="52"/>
      <c r="AA111" s="52"/>
      <c r="AB111" s="53"/>
      <c r="AC111" s="54"/>
      <c r="AD111" s="55"/>
      <c r="AE111" s="52"/>
      <c r="AF111" s="52"/>
      <c r="AG111" s="65"/>
      <c r="AH111" s="65"/>
    </row>
    <row r="112" ht="57" spans="1:34">
      <c r="A112" s="18">
        <v>11</v>
      </c>
      <c r="B112" s="18" t="s">
        <v>264</v>
      </c>
      <c r="C112" s="18" t="str">
        <f>F112</f>
        <v>旅游</v>
      </c>
      <c r="D112" s="23" t="s">
        <v>265</v>
      </c>
      <c r="E112" s="18" t="s">
        <v>42</v>
      </c>
      <c r="F112" s="18" t="s">
        <v>266</v>
      </c>
      <c r="G112" s="18">
        <v>2020</v>
      </c>
      <c r="H112" s="23" t="s">
        <v>267</v>
      </c>
      <c r="I112" s="75" t="s">
        <v>268</v>
      </c>
      <c r="J112" s="23">
        <v>800</v>
      </c>
      <c r="K112" s="239">
        <v>800</v>
      </c>
      <c r="L112" s="239"/>
      <c r="M112" s="239"/>
      <c r="N112" s="239"/>
      <c r="O112" s="18"/>
      <c r="P112" s="18"/>
      <c r="Q112" s="226"/>
      <c r="R112" s="226"/>
      <c r="S112" s="226"/>
      <c r="T112" s="226"/>
      <c r="U112" s="18">
        <v>70</v>
      </c>
      <c r="V112" s="239"/>
      <c r="W112" s="239"/>
      <c r="X112" s="59" t="s">
        <v>269</v>
      </c>
      <c r="Y112" s="59" t="s">
        <v>270</v>
      </c>
      <c r="Z112" s="84" t="s">
        <v>69</v>
      </c>
      <c r="AA112" s="256" t="s">
        <v>70</v>
      </c>
      <c r="AB112" s="301" t="s">
        <v>271</v>
      </c>
      <c r="AC112" s="84" t="s">
        <v>272</v>
      </c>
      <c r="AD112" s="58" t="s">
        <v>52</v>
      </c>
      <c r="AE112" s="84" t="s">
        <v>53</v>
      </c>
      <c r="AF112" s="255" t="s">
        <v>54</v>
      </c>
      <c r="AG112" s="66"/>
      <c r="AH112" s="67" t="s">
        <v>74</v>
      </c>
    </row>
    <row r="113" ht="57" spans="1:34">
      <c r="A113" s="18">
        <v>12</v>
      </c>
      <c r="B113" s="18" t="s">
        <v>273</v>
      </c>
      <c r="C113" s="18" t="str">
        <f>F113</f>
        <v>旅游</v>
      </c>
      <c r="D113" s="18" t="s">
        <v>274</v>
      </c>
      <c r="E113" s="18" t="s">
        <v>42</v>
      </c>
      <c r="F113" s="18" t="s">
        <v>266</v>
      </c>
      <c r="G113" s="18">
        <v>2020</v>
      </c>
      <c r="H113" s="18" t="s">
        <v>177</v>
      </c>
      <c r="I113" s="86" t="s">
        <v>275</v>
      </c>
      <c r="J113" s="23">
        <v>500</v>
      </c>
      <c r="K113" s="239"/>
      <c r="L113" s="239"/>
      <c r="M113" s="239"/>
      <c r="N113" s="239"/>
      <c r="O113" s="18">
        <v>500</v>
      </c>
      <c r="P113" s="18"/>
      <c r="Q113" s="226"/>
      <c r="R113" s="226"/>
      <c r="S113" s="226"/>
      <c r="T113" s="226"/>
      <c r="U113" s="289">
        <v>99</v>
      </c>
      <c r="V113" s="239"/>
      <c r="W113" s="239"/>
      <c r="X113" s="59" t="s">
        <v>276</v>
      </c>
      <c r="Y113" s="59" t="s">
        <v>277</v>
      </c>
      <c r="Z113" s="296" t="s">
        <v>85</v>
      </c>
      <c r="AA113" s="300" t="s">
        <v>86</v>
      </c>
      <c r="AB113" s="301" t="s">
        <v>271</v>
      </c>
      <c r="AC113" s="84" t="s">
        <v>272</v>
      </c>
      <c r="AD113" s="58" t="s">
        <v>52</v>
      </c>
      <c r="AE113" s="84" t="s">
        <v>53</v>
      </c>
      <c r="AF113" s="255" t="s">
        <v>54</v>
      </c>
      <c r="AG113" s="66"/>
      <c r="AH113" s="67"/>
    </row>
    <row r="114" spans="1:34">
      <c r="A114" s="15" t="s">
        <v>36</v>
      </c>
      <c r="B114" s="16" t="s">
        <v>278</v>
      </c>
      <c r="C114" s="16"/>
      <c r="D114" s="16"/>
      <c r="E114" s="16"/>
      <c r="F114" s="16"/>
      <c r="G114" s="16"/>
      <c r="H114" s="16"/>
      <c r="I114" s="16"/>
      <c r="J114" s="33">
        <f t="shared" ref="J114:O114" si="37">SUM(J115)</f>
        <v>0</v>
      </c>
      <c r="K114" s="33">
        <f t="shared" si="37"/>
        <v>0</v>
      </c>
      <c r="L114" s="33">
        <f t="shared" si="37"/>
        <v>0</v>
      </c>
      <c r="M114" s="33">
        <f t="shared" si="37"/>
        <v>0</v>
      </c>
      <c r="N114" s="33">
        <f t="shared" si="37"/>
        <v>0</v>
      </c>
      <c r="O114" s="33">
        <f t="shared" si="37"/>
        <v>0</v>
      </c>
      <c r="P114" s="33"/>
      <c r="Q114" s="33">
        <f t="shared" ref="Q114:W114" si="38">SUM(Q115)</f>
        <v>0</v>
      </c>
      <c r="R114" s="33"/>
      <c r="S114" s="33"/>
      <c r="T114" s="33">
        <f t="shared" si="38"/>
        <v>0</v>
      </c>
      <c r="U114" s="33">
        <f t="shared" si="38"/>
        <v>0</v>
      </c>
      <c r="V114" s="33">
        <f t="shared" si="38"/>
        <v>0</v>
      </c>
      <c r="W114" s="33">
        <f t="shared" si="38"/>
        <v>0</v>
      </c>
      <c r="X114" s="52"/>
      <c r="Y114" s="52"/>
      <c r="Z114" s="52"/>
      <c r="AA114" s="52"/>
      <c r="AB114" s="53"/>
      <c r="AC114" s="54"/>
      <c r="AD114" s="55"/>
      <c r="AE114" s="52"/>
      <c r="AF114" s="52"/>
      <c r="AG114" s="65"/>
      <c r="AH114" s="65"/>
    </row>
    <row r="115" ht="42" customHeight="1" spans="1:34">
      <c r="A115" s="18"/>
      <c r="B115" s="18"/>
      <c r="C115" s="18"/>
      <c r="D115" s="18"/>
      <c r="E115" s="18"/>
      <c r="F115" s="275"/>
      <c r="G115" s="18"/>
      <c r="H115" s="18"/>
      <c r="I115" s="18"/>
      <c r="J115" s="18"/>
      <c r="K115" s="226"/>
      <c r="L115" s="226"/>
      <c r="M115" s="239"/>
      <c r="N115" s="239"/>
      <c r="O115" s="239"/>
      <c r="P115" s="239"/>
      <c r="Q115" s="226"/>
      <c r="R115" s="226"/>
      <c r="S115" s="226"/>
      <c r="T115" s="226"/>
      <c r="U115" s="239"/>
      <c r="V115" s="239"/>
      <c r="W115" s="239"/>
      <c r="X115" s="59"/>
      <c r="Y115" s="59"/>
      <c r="Z115" s="86"/>
      <c r="AA115" s="256"/>
      <c r="AB115" s="85"/>
      <c r="AC115" s="86"/>
      <c r="AD115" s="58"/>
      <c r="AE115" s="84"/>
      <c r="AF115" s="86"/>
      <c r="AG115" s="70"/>
      <c r="AH115" s="67"/>
    </row>
    <row r="116" spans="1:34">
      <c r="A116" s="15" t="s">
        <v>36</v>
      </c>
      <c r="B116" s="16" t="s">
        <v>279</v>
      </c>
      <c r="C116" s="16"/>
      <c r="D116" s="16"/>
      <c r="E116" s="16"/>
      <c r="F116" s="16"/>
      <c r="G116" s="16"/>
      <c r="H116" s="16"/>
      <c r="I116" s="16"/>
      <c r="J116" s="33"/>
      <c r="K116" s="33"/>
      <c r="L116" s="33"/>
      <c r="M116" s="33"/>
      <c r="N116" s="33"/>
      <c r="O116" s="33"/>
      <c r="P116" s="33"/>
      <c r="Q116" s="33"/>
      <c r="R116" s="33"/>
      <c r="S116" s="33"/>
      <c r="T116" s="33"/>
      <c r="U116" s="238"/>
      <c r="V116" s="238"/>
      <c r="W116" s="33"/>
      <c r="X116" s="52"/>
      <c r="Y116" s="52"/>
      <c r="Z116" s="52"/>
      <c r="AA116" s="52"/>
      <c r="AB116" s="53"/>
      <c r="AC116" s="54"/>
      <c r="AD116" s="55"/>
      <c r="AE116" s="52"/>
      <c r="AF116" s="52"/>
      <c r="AG116" s="65"/>
      <c r="AH116" s="65"/>
    </row>
    <row r="117" spans="1:34">
      <c r="A117" s="15" t="s">
        <v>34</v>
      </c>
      <c r="B117" s="16" t="s">
        <v>280</v>
      </c>
      <c r="C117" s="16"/>
      <c r="D117" s="16"/>
      <c r="E117" s="16"/>
      <c r="F117" s="16"/>
      <c r="G117" s="16"/>
      <c r="H117" s="16"/>
      <c r="I117" s="16"/>
      <c r="J117" s="33">
        <f t="shared" ref="J117:Q117" si="39">SUM(J118+J119+J120+J121+J122+J124)</f>
        <v>0</v>
      </c>
      <c r="K117" s="33">
        <f t="shared" si="39"/>
        <v>0</v>
      </c>
      <c r="L117" s="33">
        <f t="shared" si="39"/>
        <v>0</v>
      </c>
      <c r="M117" s="33">
        <f t="shared" si="39"/>
        <v>0</v>
      </c>
      <c r="N117" s="33">
        <f t="shared" si="39"/>
        <v>0</v>
      </c>
      <c r="O117" s="33">
        <f t="shared" si="39"/>
        <v>0</v>
      </c>
      <c r="P117" s="33">
        <f t="shared" si="39"/>
        <v>0</v>
      </c>
      <c r="Q117" s="33">
        <f t="shared" si="39"/>
        <v>0</v>
      </c>
      <c r="R117" s="33"/>
      <c r="S117" s="33">
        <f t="shared" ref="S117:W117" si="40">SUM(S118+S119+S120+S121+S122+S124)</f>
        <v>0</v>
      </c>
      <c r="T117" s="33">
        <f t="shared" si="40"/>
        <v>0</v>
      </c>
      <c r="U117" s="33">
        <f t="shared" si="40"/>
        <v>0</v>
      </c>
      <c r="V117" s="33">
        <f t="shared" si="40"/>
        <v>0</v>
      </c>
      <c r="W117" s="33">
        <f t="shared" si="40"/>
        <v>0</v>
      </c>
      <c r="X117" s="52"/>
      <c r="Y117" s="52"/>
      <c r="Z117" s="52"/>
      <c r="AA117" s="52"/>
      <c r="AB117" s="53"/>
      <c r="AC117" s="54"/>
      <c r="AD117" s="55"/>
      <c r="AE117" s="52"/>
      <c r="AF117" s="52"/>
      <c r="AG117" s="65"/>
      <c r="AH117" s="65"/>
    </row>
    <row r="118" spans="1:34">
      <c r="A118" s="15" t="s">
        <v>38</v>
      </c>
      <c r="B118" s="16" t="s">
        <v>281</v>
      </c>
      <c r="C118" s="16"/>
      <c r="D118" s="16"/>
      <c r="E118" s="16"/>
      <c r="F118" s="16"/>
      <c r="G118" s="16"/>
      <c r="H118" s="16"/>
      <c r="I118" s="16"/>
      <c r="J118" s="33"/>
      <c r="K118" s="33"/>
      <c r="L118" s="33"/>
      <c r="M118" s="33"/>
      <c r="N118" s="33"/>
      <c r="O118" s="33"/>
      <c r="P118" s="33"/>
      <c r="Q118" s="33"/>
      <c r="R118" s="33"/>
      <c r="S118" s="33"/>
      <c r="T118" s="33"/>
      <c r="U118" s="238"/>
      <c r="V118" s="238"/>
      <c r="W118" s="33"/>
      <c r="X118" s="52"/>
      <c r="Y118" s="52"/>
      <c r="Z118" s="52"/>
      <c r="AA118" s="52"/>
      <c r="AB118" s="53"/>
      <c r="AC118" s="54"/>
      <c r="AD118" s="55"/>
      <c r="AE118" s="52"/>
      <c r="AF118" s="52"/>
      <c r="AG118" s="65"/>
      <c r="AH118" s="65"/>
    </row>
    <row r="119" spans="1:34">
      <c r="A119" s="15" t="s">
        <v>38</v>
      </c>
      <c r="B119" s="16" t="s">
        <v>282</v>
      </c>
      <c r="C119" s="16"/>
      <c r="D119" s="16"/>
      <c r="E119" s="16"/>
      <c r="F119" s="16"/>
      <c r="G119" s="16"/>
      <c r="H119" s="16"/>
      <c r="I119" s="16"/>
      <c r="J119" s="33"/>
      <c r="K119" s="33"/>
      <c r="L119" s="33"/>
      <c r="M119" s="33"/>
      <c r="N119" s="33"/>
      <c r="O119" s="33"/>
      <c r="P119" s="33"/>
      <c r="Q119" s="33"/>
      <c r="R119" s="33"/>
      <c r="S119" s="33"/>
      <c r="T119" s="33"/>
      <c r="U119" s="238"/>
      <c r="V119" s="238"/>
      <c r="W119" s="33"/>
      <c r="X119" s="52"/>
      <c r="Y119" s="52"/>
      <c r="Z119" s="52"/>
      <c r="AA119" s="52"/>
      <c r="AB119" s="53"/>
      <c r="AC119" s="54"/>
      <c r="AD119" s="55"/>
      <c r="AE119" s="52"/>
      <c r="AF119" s="52"/>
      <c r="AG119" s="65"/>
      <c r="AH119" s="65"/>
    </row>
    <row r="120" spans="1:34">
      <c r="A120" s="15" t="s">
        <v>38</v>
      </c>
      <c r="B120" s="16" t="s">
        <v>283</v>
      </c>
      <c r="C120" s="16"/>
      <c r="D120" s="16"/>
      <c r="E120" s="16"/>
      <c r="F120" s="16"/>
      <c r="G120" s="16"/>
      <c r="H120" s="16"/>
      <c r="I120" s="16"/>
      <c r="J120" s="33"/>
      <c r="K120" s="33"/>
      <c r="L120" s="33"/>
      <c r="M120" s="33"/>
      <c r="N120" s="33"/>
      <c r="O120" s="33"/>
      <c r="P120" s="33"/>
      <c r="Q120" s="33"/>
      <c r="R120" s="33"/>
      <c r="S120" s="33"/>
      <c r="T120" s="33"/>
      <c r="U120" s="238"/>
      <c r="V120" s="238"/>
      <c r="W120" s="33"/>
      <c r="X120" s="52"/>
      <c r="Y120" s="52"/>
      <c r="Z120" s="52"/>
      <c r="AA120" s="52"/>
      <c r="AB120" s="53"/>
      <c r="AC120" s="54"/>
      <c r="AD120" s="55"/>
      <c r="AE120" s="52"/>
      <c r="AF120" s="52"/>
      <c r="AG120" s="65"/>
      <c r="AH120" s="65"/>
    </row>
    <row r="121" spans="1:34">
      <c r="A121" s="15" t="s">
        <v>38</v>
      </c>
      <c r="B121" s="16" t="s">
        <v>284</v>
      </c>
      <c r="C121" s="16"/>
      <c r="D121" s="16"/>
      <c r="E121" s="16"/>
      <c r="F121" s="16"/>
      <c r="G121" s="16"/>
      <c r="H121" s="16"/>
      <c r="I121" s="16"/>
      <c r="J121" s="33"/>
      <c r="K121" s="33"/>
      <c r="L121" s="33"/>
      <c r="M121" s="33"/>
      <c r="N121" s="33"/>
      <c r="O121" s="33"/>
      <c r="P121" s="33"/>
      <c r="Q121" s="33"/>
      <c r="R121" s="33"/>
      <c r="S121" s="33"/>
      <c r="T121" s="33"/>
      <c r="U121" s="238"/>
      <c r="V121" s="238"/>
      <c r="W121" s="33"/>
      <c r="X121" s="52"/>
      <c r="Y121" s="52"/>
      <c r="Z121" s="52"/>
      <c r="AA121" s="52"/>
      <c r="AB121" s="53"/>
      <c r="AC121" s="54"/>
      <c r="AD121" s="55"/>
      <c r="AE121" s="52"/>
      <c r="AF121" s="52"/>
      <c r="AG121" s="65"/>
      <c r="AH121" s="65"/>
    </row>
    <row r="122" spans="1:34">
      <c r="A122" s="15" t="s">
        <v>38</v>
      </c>
      <c r="B122" s="16" t="s">
        <v>285</v>
      </c>
      <c r="C122" s="16"/>
      <c r="D122" s="16"/>
      <c r="E122" s="16"/>
      <c r="F122" s="16"/>
      <c r="G122" s="16"/>
      <c r="H122" s="16"/>
      <c r="I122" s="16"/>
      <c r="J122" s="33">
        <f t="shared" ref="J122:O122" si="41">SUM(J123)</f>
        <v>0</v>
      </c>
      <c r="K122" s="33">
        <f t="shared" si="41"/>
        <v>0</v>
      </c>
      <c r="L122" s="33">
        <f t="shared" si="41"/>
        <v>0</v>
      </c>
      <c r="M122" s="33">
        <f t="shared" si="41"/>
        <v>0</v>
      </c>
      <c r="N122" s="33">
        <f t="shared" si="41"/>
        <v>0</v>
      </c>
      <c r="O122" s="33">
        <f t="shared" si="41"/>
        <v>0</v>
      </c>
      <c r="P122" s="33"/>
      <c r="Q122" s="33">
        <f t="shared" ref="Q122:W122" si="42">SUM(Q123)</f>
        <v>0</v>
      </c>
      <c r="R122" s="33"/>
      <c r="S122" s="33"/>
      <c r="T122" s="33">
        <f t="shared" si="42"/>
        <v>0</v>
      </c>
      <c r="U122" s="33">
        <f t="shared" si="42"/>
        <v>0</v>
      </c>
      <c r="V122" s="33">
        <f t="shared" si="42"/>
        <v>0</v>
      </c>
      <c r="W122" s="33">
        <f t="shared" si="42"/>
        <v>0</v>
      </c>
      <c r="X122" s="52"/>
      <c r="Y122" s="52"/>
      <c r="Z122" s="52"/>
      <c r="AA122" s="52"/>
      <c r="AB122" s="53"/>
      <c r="AC122" s="54"/>
      <c r="AD122" s="55"/>
      <c r="AE122" s="52"/>
      <c r="AF122" s="52"/>
      <c r="AG122" s="65"/>
      <c r="AH122" s="65"/>
    </row>
    <row r="123" ht="54.9" customHeight="1" spans="1:34">
      <c r="A123" s="276"/>
      <c r="B123" s="276"/>
      <c r="C123" s="18"/>
      <c r="D123" s="277"/>
      <c r="E123" s="276"/>
      <c r="F123" s="276"/>
      <c r="G123" s="276"/>
      <c r="H123" s="277"/>
      <c r="I123" s="284"/>
      <c r="J123" s="277"/>
      <c r="K123" s="276"/>
      <c r="L123" s="285"/>
      <c r="M123" s="285"/>
      <c r="N123" s="285"/>
      <c r="O123" s="285"/>
      <c r="P123" s="285"/>
      <c r="Q123" s="285"/>
      <c r="R123" s="285"/>
      <c r="S123" s="285"/>
      <c r="T123" s="285"/>
      <c r="U123" s="277"/>
      <c r="V123" s="285"/>
      <c r="W123" s="285"/>
      <c r="X123" s="59"/>
      <c r="Y123" s="302"/>
      <c r="Z123" s="303"/>
      <c r="AA123" s="304"/>
      <c r="AB123" s="305"/>
      <c r="AC123" s="300"/>
      <c r="AD123" s="306"/>
      <c r="AE123" s="284"/>
      <c r="AF123" s="307"/>
      <c r="AG123" s="70"/>
      <c r="AH123" s="67"/>
    </row>
    <row r="124" spans="1:34">
      <c r="A124" s="15" t="s">
        <v>38</v>
      </c>
      <c r="B124" s="16" t="s">
        <v>286</v>
      </c>
      <c r="C124" s="16"/>
      <c r="D124" s="16"/>
      <c r="E124" s="16"/>
      <c r="F124" s="16"/>
      <c r="G124" s="16"/>
      <c r="H124" s="16"/>
      <c r="I124" s="16"/>
      <c r="J124" s="33">
        <f t="shared" ref="J124:Q124" si="43">SUM(J125)</f>
        <v>0</v>
      </c>
      <c r="K124" s="33">
        <f t="shared" si="43"/>
        <v>0</v>
      </c>
      <c r="L124" s="33">
        <f t="shared" si="43"/>
        <v>0</v>
      </c>
      <c r="M124" s="33">
        <f t="shared" si="43"/>
        <v>0</v>
      </c>
      <c r="N124" s="33">
        <f t="shared" si="43"/>
        <v>0</v>
      </c>
      <c r="O124" s="33">
        <f t="shared" si="43"/>
        <v>0</v>
      </c>
      <c r="P124" s="33">
        <f t="shared" si="43"/>
        <v>0</v>
      </c>
      <c r="Q124" s="33">
        <f t="shared" si="43"/>
        <v>0</v>
      </c>
      <c r="R124" s="33"/>
      <c r="S124" s="33">
        <f t="shared" ref="S124:X124" si="44">SUM(S125)</f>
        <v>0</v>
      </c>
      <c r="T124" s="33">
        <f t="shared" si="44"/>
        <v>0</v>
      </c>
      <c r="U124" s="33">
        <f t="shared" si="44"/>
        <v>0</v>
      </c>
      <c r="V124" s="33">
        <f t="shared" si="44"/>
        <v>0</v>
      </c>
      <c r="W124" s="33">
        <f t="shared" si="44"/>
        <v>0</v>
      </c>
      <c r="X124" s="33">
        <f t="shared" si="44"/>
        <v>0</v>
      </c>
      <c r="Y124" s="52"/>
      <c r="Z124" s="52"/>
      <c r="AA124" s="52"/>
      <c r="AB124" s="53"/>
      <c r="AC124" s="54"/>
      <c r="AD124" s="55"/>
      <c r="AE124" s="52"/>
      <c r="AF124" s="52"/>
      <c r="AG124" s="65"/>
      <c r="AH124" s="65"/>
    </row>
    <row r="125" ht="45" customHeight="1" spans="1:34">
      <c r="A125" s="278"/>
      <c r="B125" s="21"/>
      <c r="C125" s="41"/>
      <c r="D125" s="41"/>
      <c r="E125" s="17"/>
      <c r="F125" s="16"/>
      <c r="G125" s="276"/>
      <c r="H125" s="277"/>
      <c r="I125" s="41"/>
      <c r="J125" s="286"/>
      <c r="K125" s="33"/>
      <c r="L125" s="33"/>
      <c r="M125" s="33"/>
      <c r="N125" s="33"/>
      <c r="O125" s="33"/>
      <c r="P125" s="33"/>
      <c r="Q125" s="33"/>
      <c r="R125" s="33"/>
      <c r="S125" s="286"/>
      <c r="T125" s="226"/>
      <c r="U125" s="226"/>
      <c r="V125" s="33"/>
      <c r="W125" s="33"/>
      <c r="X125" s="59"/>
      <c r="Y125" s="59"/>
      <c r="Z125" s="17"/>
      <c r="AA125" s="46"/>
      <c r="AB125" s="17"/>
      <c r="AC125" s="46"/>
      <c r="AD125" s="17"/>
      <c r="AE125" s="21"/>
      <c r="AF125" s="86"/>
      <c r="AG125" s="65"/>
      <c r="AH125" s="65"/>
    </row>
    <row r="126" ht="14.25" spans="1:34">
      <c r="A126" s="15" t="s">
        <v>34</v>
      </c>
      <c r="B126" s="16" t="s">
        <v>287</v>
      </c>
      <c r="C126" s="16"/>
      <c r="D126" s="16"/>
      <c r="E126" s="16"/>
      <c r="F126" s="16"/>
      <c r="G126" s="16"/>
      <c r="H126" s="16"/>
      <c r="I126" s="16"/>
      <c r="J126" s="33">
        <f t="shared" ref="J126:Q126" si="45">SUM(J130+J132+J133+J127)</f>
        <v>0</v>
      </c>
      <c r="K126" s="33">
        <f t="shared" si="45"/>
        <v>0</v>
      </c>
      <c r="L126" s="33">
        <f t="shared" si="45"/>
        <v>0</v>
      </c>
      <c r="M126" s="33">
        <f t="shared" si="45"/>
        <v>0</v>
      </c>
      <c r="N126" s="33">
        <f t="shared" si="45"/>
        <v>0</v>
      </c>
      <c r="O126" s="33">
        <f t="shared" si="45"/>
        <v>0</v>
      </c>
      <c r="P126" s="33">
        <f t="shared" si="45"/>
        <v>0</v>
      </c>
      <c r="Q126" s="33">
        <f t="shared" si="45"/>
        <v>0</v>
      </c>
      <c r="R126" s="33"/>
      <c r="S126" s="33">
        <f t="shared" ref="S126:W126" si="46">SUM(S130+S132+S133+S127)</f>
        <v>0</v>
      </c>
      <c r="T126" s="33">
        <f t="shared" si="46"/>
        <v>0</v>
      </c>
      <c r="U126" s="33">
        <f t="shared" si="46"/>
        <v>0</v>
      </c>
      <c r="V126" s="33">
        <f t="shared" si="46"/>
        <v>0</v>
      </c>
      <c r="W126" s="33">
        <f t="shared" si="46"/>
        <v>0</v>
      </c>
      <c r="X126" s="52"/>
      <c r="Y126" s="52"/>
      <c r="Z126" s="52"/>
      <c r="AA126" s="52"/>
      <c r="AB126" s="53"/>
      <c r="AC126" s="54"/>
      <c r="AD126" s="55"/>
      <c r="AE126" s="52"/>
      <c r="AF126" s="86"/>
      <c r="AG126" s="65"/>
      <c r="AH126" s="65"/>
    </row>
    <row r="127" ht="18.9" customHeight="1" spans="1:34">
      <c r="A127" s="15" t="s">
        <v>38</v>
      </c>
      <c r="B127" s="16" t="s">
        <v>288</v>
      </c>
      <c r="C127" s="16"/>
      <c r="D127" s="16"/>
      <c r="E127" s="16"/>
      <c r="F127" s="16"/>
      <c r="G127" s="16"/>
      <c r="H127" s="16"/>
      <c r="I127" s="16"/>
      <c r="J127" s="33"/>
      <c r="K127" s="33"/>
      <c r="L127" s="33"/>
      <c r="M127" s="33"/>
      <c r="N127" s="33"/>
      <c r="O127" s="33"/>
      <c r="P127" s="33"/>
      <c r="Q127" s="33"/>
      <c r="R127" s="33"/>
      <c r="S127" s="33"/>
      <c r="T127" s="33"/>
      <c r="U127" s="238"/>
      <c r="V127" s="238"/>
      <c r="W127" s="33"/>
      <c r="X127" s="52"/>
      <c r="Y127" s="52"/>
      <c r="Z127" s="52"/>
      <c r="AA127" s="52"/>
      <c r="AB127" s="53"/>
      <c r="AC127" s="54"/>
      <c r="AD127" s="55"/>
      <c r="AE127" s="52"/>
      <c r="AF127" s="86"/>
      <c r="AG127" s="65"/>
      <c r="AH127" s="65"/>
    </row>
    <row r="128" s="211" customFormat="1" ht="39" customHeight="1" spans="1:34">
      <c r="A128" s="279"/>
      <c r="B128" s="280"/>
      <c r="C128" s="281" t="s">
        <v>289</v>
      </c>
      <c r="D128" s="281" t="s">
        <v>290</v>
      </c>
      <c r="E128" s="281" t="s">
        <v>289</v>
      </c>
      <c r="F128" s="280"/>
      <c r="G128" s="281">
        <v>2021</v>
      </c>
      <c r="H128" s="281" t="s">
        <v>291</v>
      </c>
      <c r="I128" s="281" t="s">
        <v>292</v>
      </c>
      <c r="J128" s="287">
        <v>9.5</v>
      </c>
      <c r="K128" s="287">
        <v>9.5</v>
      </c>
      <c r="L128" s="287"/>
      <c r="M128" s="287"/>
      <c r="N128" s="287"/>
      <c r="O128" s="287"/>
      <c r="P128" s="287"/>
      <c r="Q128" s="287"/>
      <c r="R128" s="287"/>
      <c r="S128" s="287"/>
      <c r="T128" s="287"/>
      <c r="U128" s="290"/>
      <c r="V128" s="290"/>
      <c r="W128" s="287"/>
      <c r="X128" s="291"/>
      <c r="Y128" s="291"/>
      <c r="Z128" s="308" t="s">
        <v>140</v>
      </c>
      <c r="AA128" s="309" t="s">
        <v>293</v>
      </c>
      <c r="AB128" s="310" t="s">
        <v>294</v>
      </c>
      <c r="AC128" s="308" t="s">
        <v>295</v>
      </c>
      <c r="AD128" s="311" t="s">
        <v>296</v>
      </c>
      <c r="AE128" s="308" t="s">
        <v>297</v>
      </c>
      <c r="AF128" s="308"/>
      <c r="AG128" s="312"/>
      <c r="AH128" s="312"/>
    </row>
    <row r="129" ht="39" customHeight="1" spans="1:34">
      <c r="A129" s="15"/>
      <c r="B129" s="16"/>
      <c r="C129" s="16"/>
      <c r="D129" s="16"/>
      <c r="E129" s="16"/>
      <c r="F129" s="16"/>
      <c r="G129" s="16"/>
      <c r="H129" s="16"/>
      <c r="I129" s="16"/>
      <c r="J129" s="33"/>
      <c r="K129" s="33"/>
      <c r="L129" s="33"/>
      <c r="M129" s="33"/>
      <c r="N129" s="33"/>
      <c r="O129" s="33"/>
      <c r="P129" s="33"/>
      <c r="Q129" s="33"/>
      <c r="R129" s="33"/>
      <c r="S129" s="33"/>
      <c r="T129" s="33"/>
      <c r="U129" s="238"/>
      <c r="V129" s="238"/>
      <c r="W129" s="33"/>
      <c r="X129" s="52"/>
      <c r="Y129" s="52"/>
      <c r="Z129" s="52"/>
      <c r="AA129" s="52"/>
      <c r="AB129" s="53"/>
      <c r="AC129" s="54"/>
      <c r="AD129" s="55"/>
      <c r="AE129" s="52"/>
      <c r="AF129" s="86"/>
      <c r="AG129" s="65"/>
      <c r="AH129" s="65"/>
    </row>
    <row r="130" ht="14.25" spans="1:34">
      <c r="A130" s="15" t="s">
        <v>38</v>
      </c>
      <c r="B130" s="16" t="s">
        <v>298</v>
      </c>
      <c r="C130" s="16"/>
      <c r="D130" s="16"/>
      <c r="E130" s="16"/>
      <c r="F130" s="16"/>
      <c r="G130" s="16"/>
      <c r="H130" s="16"/>
      <c r="I130" s="16"/>
      <c r="J130" s="33">
        <f t="shared" ref="J130:Q130" si="47">SUM(J131)</f>
        <v>0</v>
      </c>
      <c r="K130" s="33">
        <f t="shared" si="47"/>
        <v>0</v>
      </c>
      <c r="L130" s="33">
        <f t="shared" si="47"/>
        <v>0</v>
      </c>
      <c r="M130" s="33">
        <f t="shared" si="47"/>
        <v>0</v>
      </c>
      <c r="N130" s="33">
        <f t="shared" si="47"/>
        <v>0</v>
      </c>
      <c r="O130" s="33">
        <f t="shared" si="47"/>
        <v>0</v>
      </c>
      <c r="P130" s="33">
        <f t="shared" si="47"/>
        <v>0</v>
      </c>
      <c r="Q130" s="33">
        <f t="shared" si="47"/>
        <v>0</v>
      </c>
      <c r="R130" s="33"/>
      <c r="S130" s="33">
        <f t="shared" ref="S130:W130" si="48">SUM(S131)</f>
        <v>0</v>
      </c>
      <c r="T130" s="33">
        <f t="shared" si="48"/>
        <v>0</v>
      </c>
      <c r="U130" s="33">
        <f t="shared" si="48"/>
        <v>0</v>
      </c>
      <c r="V130" s="33">
        <f t="shared" si="48"/>
        <v>0</v>
      </c>
      <c r="W130" s="33">
        <f t="shared" si="48"/>
        <v>0</v>
      </c>
      <c r="X130" s="52"/>
      <c r="Y130" s="52"/>
      <c r="Z130" s="52"/>
      <c r="AA130" s="52"/>
      <c r="AB130" s="53"/>
      <c r="AC130" s="54"/>
      <c r="AD130" s="55"/>
      <c r="AE130" s="52"/>
      <c r="AF130" s="86"/>
      <c r="AG130" s="65"/>
      <c r="AH130" s="65"/>
    </row>
    <row r="131" ht="38.1" customHeight="1" spans="1:34">
      <c r="A131" s="18"/>
      <c r="B131" s="313"/>
      <c r="C131" s="18"/>
      <c r="D131" s="23"/>
      <c r="E131" s="18"/>
      <c r="F131" s="18"/>
      <c r="G131" s="18"/>
      <c r="H131" s="23"/>
      <c r="I131" s="84"/>
      <c r="J131" s="315"/>
      <c r="K131" s="250"/>
      <c r="L131" s="226"/>
      <c r="M131" s="226"/>
      <c r="N131" s="226"/>
      <c r="O131" s="226"/>
      <c r="P131" s="226"/>
      <c r="Q131" s="226"/>
      <c r="R131" s="226"/>
      <c r="S131" s="226"/>
      <c r="T131" s="226"/>
      <c r="U131" s="289"/>
      <c r="V131" s="239"/>
      <c r="W131" s="239"/>
      <c r="X131" s="59"/>
      <c r="Y131" s="59"/>
      <c r="Z131" s="23"/>
      <c r="AA131" s="300"/>
      <c r="AB131" s="322"/>
      <c r="AC131" s="323"/>
      <c r="AD131" s="292"/>
      <c r="AE131" s="23"/>
      <c r="AF131" s="86"/>
      <c r="AG131" s="66"/>
      <c r="AH131" s="2"/>
    </row>
    <row r="132" spans="1:34">
      <c r="A132" s="15" t="s">
        <v>38</v>
      </c>
      <c r="B132" s="16" t="s">
        <v>299</v>
      </c>
      <c r="C132" s="16"/>
      <c r="D132" s="16"/>
      <c r="E132" s="16"/>
      <c r="F132" s="16"/>
      <c r="G132" s="16"/>
      <c r="H132" s="16"/>
      <c r="I132" s="16"/>
      <c r="J132" s="33"/>
      <c r="K132" s="33"/>
      <c r="L132" s="33"/>
      <c r="M132" s="33"/>
      <c r="N132" s="33"/>
      <c r="O132" s="33"/>
      <c r="P132" s="33"/>
      <c r="Q132" s="33"/>
      <c r="R132" s="33"/>
      <c r="S132" s="33"/>
      <c r="T132" s="33"/>
      <c r="U132" s="238"/>
      <c r="V132" s="238"/>
      <c r="W132" s="33"/>
      <c r="X132" s="52"/>
      <c r="Y132" s="52"/>
      <c r="Z132" s="52"/>
      <c r="AA132" s="52"/>
      <c r="AB132" s="53"/>
      <c r="AC132" s="54"/>
      <c r="AD132" s="55"/>
      <c r="AE132" s="52"/>
      <c r="AF132" s="52"/>
      <c r="AG132" s="65"/>
      <c r="AH132" s="65"/>
    </row>
    <row r="133" spans="1:34">
      <c r="A133" s="15" t="s">
        <v>38</v>
      </c>
      <c r="B133" s="16" t="s">
        <v>300</v>
      </c>
      <c r="C133" s="16"/>
      <c r="D133" s="16"/>
      <c r="E133" s="16"/>
      <c r="F133" s="16"/>
      <c r="G133" s="16"/>
      <c r="H133" s="16"/>
      <c r="I133" s="16"/>
      <c r="J133" s="33">
        <v>0</v>
      </c>
      <c r="K133" s="33">
        <v>0</v>
      </c>
      <c r="L133" s="33">
        <v>0</v>
      </c>
      <c r="M133" s="33">
        <v>0</v>
      </c>
      <c r="N133" s="33">
        <v>0</v>
      </c>
      <c r="O133" s="33">
        <v>0</v>
      </c>
      <c r="P133" s="33"/>
      <c r="Q133" s="33">
        <v>0</v>
      </c>
      <c r="R133" s="33"/>
      <c r="S133" s="33"/>
      <c r="T133" s="33">
        <v>0</v>
      </c>
      <c r="U133" s="33">
        <v>0</v>
      </c>
      <c r="V133" s="33">
        <v>0</v>
      </c>
      <c r="W133" s="33">
        <v>0</v>
      </c>
      <c r="X133" s="52"/>
      <c r="Y133" s="52"/>
      <c r="Z133" s="52"/>
      <c r="AA133" s="52"/>
      <c r="AB133" s="53"/>
      <c r="AC133" s="54"/>
      <c r="AD133" s="55"/>
      <c r="AE133" s="52"/>
      <c r="AF133" s="52"/>
      <c r="AG133" s="65"/>
      <c r="AH133" s="65"/>
    </row>
    <row r="134" spans="1:34">
      <c r="A134" s="15" t="s">
        <v>34</v>
      </c>
      <c r="B134" s="16" t="s">
        <v>301</v>
      </c>
      <c r="C134" s="16"/>
      <c r="D134" s="16"/>
      <c r="E134" s="16"/>
      <c r="F134" s="16"/>
      <c r="G134" s="16"/>
      <c r="H134" s="16"/>
      <c r="I134" s="16"/>
      <c r="J134" s="33">
        <f t="shared" ref="J134:W134" si="49">SUM(J135+J137+J145+J146+J147+J151)</f>
        <v>10060</v>
      </c>
      <c r="K134" s="33">
        <f t="shared" si="49"/>
        <v>4600</v>
      </c>
      <c r="L134" s="33">
        <f t="shared" si="49"/>
        <v>2000</v>
      </c>
      <c r="M134" s="33">
        <f t="shared" si="49"/>
        <v>0</v>
      </c>
      <c r="N134" s="33">
        <f t="shared" si="49"/>
        <v>0</v>
      </c>
      <c r="O134" s="33">
        <f t="shared" si="49"/>
        <v>3420</v>
      </c>
      <c r="P134" s="33">
        <f t="shared" si="49"/>
        <v>0</v>
      </c>
      <c r="Q134" s="33">
        <f t="shared" si="49"/>
        <v>0</v>
      </c>
      <c r="R134" s="33">
        <f t="shared" si="49"/>
        <v>0</v>
      </c>
      <c r="S134" s="33">
        <f t="shared" si="49"/>
        <v>40</v>
      </c>
      <c r="T134" s="33">
        <f t="shared" si="49"/>
        <v>0</v>
      </c>
      <c r="U134" s="33">
        <f t="shared" si="49"/>
        <v>719</v>
      </c>
      <c r="V134" s="33">
        <f t="shared" si="49"/>
        <v>0</v>
      </c>
      <c r="W134" s="33">
        <f t="shared" si="49"/>
        <v>0</v>
      </c>
      <c r="X134" s="52"/>
      <c r="Y134" s="52"/>
      <c r="Z134" s="52"/>
      <c r="AA134" s="52"/>
      <c r="AB134" s="53"/>
      <c r="AC134" s="54"/>
      <c r="AD134" s="55"/>
      <c r="AE134" s="52"/>
      <c r="AF134" s="52"/>
      <c r="AG134" s="65"/>
      <c r="AH134" s="65"/>
    </row>
    <row r="135" spans="1:34">
      <c r="A135" s="15" t="s">
        <v>38</v>
      </c>
      <c r="B135" s="16" t="s">
        <v>302</v>
      </c>
      <c r="C135" s="16"/>
      <c r="D135" s="16"/>
      <c r="E135" s="16"/>
      <c r="F135" s="16"/>
      <c r="G135" s="16"/>
      <c r="H135" s="16"/>
      <c r="I135" s="16"/>
      <c r="J135" s="33">
        <f t="shared" ref="J135:O135" si="50">SUM(J136:J136)</f>
        <v>0</v>
      </c>
      <c r="K135" s="33">
        <f t="shared" si="50"/>
        <v>0</v>
      </c>
      <c r="L135" s="33">
        <f t="shared" si="50"/>
        <v>0</v>
      </c>
      <c r="M135" s="33">
        <f t="shared" si="50"/>
        <v>0</v>
      </c>
      <c r="N135" s="33">
        <f t="shared" si="50"/>
        <v>0</v>
      </c>
      <c r="O135" s="33">
        <f t="shared" si="50"/>
        <v>0</v>
      </c>
      <c r="P135" s="33"/>
      <c r="Q135" s="33">
        <f>SUM(Q136:Q136)</f>
        <v>0</v>
      </c>
      <c r="R135" s="33"/>
      <c r="S135" s="33"/>
      <c r="T135" s="33">
        <f>SUM(T136:T136)</f>
        <v>0</v>
      </c>
      <c r="U135" s="33">
        <f>SUM(U136:U136)</f>
        <v>0</v>
      </c>
      <c r="V135" s="33">
        <f>SUM(V136:V136)</f>
        <v>0</v>
      </c>
      <c r="W135" s="33">
        <f>SUM(W136:W136)</f>
        <v>0</v>
      </c>
      <c r="X135" s="52"/>
      <c r="Y135" s="52"/>
      <c r="Z135" s="52"/>
      <c r="AA135" s="52"/>
      <c r="AB135" s="53"/>
      <c r="AC135" s="54"/>
      <c r="AD135" s="55"/>
      <c r="AE135" s="52"/>
      <c r="AF135" s="52"/>
      <c r="AG135" s="65"/>
      <c r="AH135" s="65"/>
    </row>
    <row r="136" ht="42" customHeight="1" spans="1:34">
      <c r="A136" s="18"/>
      <c r="B136" s="18"/>
      <c r="C136" s="18"/>
      <c r="D136" s="18"/>
      <c r="E136" s="18"/>
      <c r="F136" s="18" t="s">
        <v>303</v>
      </c>
      <c r="G136" s="18"/>
      <c r="H136" s="18"/>
      <c r="I136" s="75"/>
      <c r="J136" s="23"/>
      <c r="K136" s="18"/>
      <c r="L136" s="18"/>
      <c r="M136" s="18"/>
      <c r="N136" s="18"/>
      <c r="O136" s="18"/>
      <c r="P136" s="18"/>
      <c r="Q136" s="79"/>
      <c r="R136" s="79"/>
      <c r="S136" s="79"/>
      <c r="T136" s="79"/>
      <c r="U136" s="23"/>
      <c r="V136" s="18"/>
      <c r="W136" s="18"/>
      <c r="X136" s="59"/>
      <c r="Y136" s="59"/>
      <c r="Z136" s="84"/>
      <c r="AA136" s="300"/>
      <c r="AB136" s="85"/>
      <c r="AC136" s="86"/>
      <c r="AD136" s="292"/>
      <c r="AE136" s="23"/>
      <c r="AF136" s="86"/>
      <c r="AG136" s="70"/>
      <c r="AH136" s="67"/>
    </row>
    <row r="137" spans="1:34">
      <c r="A137" s="15" t="s">
        <v>38</v>
      </c>
      <c r="B137" s="16" t="s">
        <v>304</v>
      </c>
      <c r="C137" s="16"/>
      <c r="D137" s="16"/>
      <c r="E137" s="16"/>
      <c r="F137" s="16"/>
      <c r="G137" s="16"/>
      <c r="H137" s="16"/>
      <c r="I137" s="16"/>
      <c r="J137" s="33">
        <f t="shared" ref="J137:Q137" si="51">SUM(J138:J144)</f>
        <v>5040</v>
      </c>
      <c r="K137" s="33">
        <f t="shared" si="51"/>
        <v>4280</v>
      </c>
      <c r="L137" s="33">
        <f t="shared" si="51"/>
        <v>0</v>
      </c>
      <c r="M137" s="33">
        <f t="shared" si="51"/>
        <v>0</v>
      </c>
      <c r="N137" s="33">
        <f t="shared" si="51"/>
        <v>0</v>
      </c>
      <c r="O137" s="33">
        <f t="shared" si="51"/>
        <v>720</v>
      </c>
      <c r="P137" s="33">
        <f t="shared" si="51"/>
        <v>0</v>
      </c>
      <c r="Q137" s="33">
        <f t="shared" si="51"/>
        <v>0</v>
      </c>
      <c r="R137" s="33"/>
      <c r="S137" s="33">
        <f>SUM(S138:S144)</f>
        <v>40</v>
      </c>
      <c r="T137" s="33">
        <f>SUM(T138:T144)</f>
        <v>0</v>
      </c>
      <c r="U137" s="33">
        <f>SUM(U138:U144)</f>
        <v>538</v>
      </c>
      <c r="V137" s="33">
        <f>SUM(V138:V144)</f>
        <v>0</v>
      </c>
      <c r="W137" s="33">
        <f>SUM(W138:W144)</f>
        <v>0</v>
      </c>
      <c r="X137" s="52"/>
      <c r="Y137" s="52"/>
      <c r="Z137" s="52"/>
      <c r="AA137" s="52"/>
      <c r="AB137" s="53"/>
      <c r="AC137" s="54"/>
      <c r="AD137" s="55"/>
      <c r="AE137" s="52"/>
      <c r="AF137" s="52"/>
      <c r="AG137" s="65"/>
      <c r="AH137" s="65"/>
    </row>
    <row r="138" ht="57" spans="1:34">
      <c r="A138" s="18">
        <v>13</v>
      </c>
      <c r="B138" s="18" t="s">
        <v>305</v>
      </c>
      <c r="C138" s="18" t="str">
        <f t="shared" ref="C138:C143" si="52">F138</f>
        <v>水利</v>
      </c>
      <c r="D138" s="18" t="s">
        <v>306</v>
      </c>
      <c r="E138" s="18" t="s">
        <v>42</v>
      </c>
      <c r="F138" s="18" t="s">
        <v>211</v>
      </c>
      <c r="G138" s="18">
        <v>2020</v>
      </c>
      <c r="H138" s="18" t="s">
        <v>307</v>
      </c>
      <c r="I138" s="86" t="s">
        <v>308</v>
      </c>
      <c r="J138" s="23">
        <v>300</v>
      </c>
      <c r="K138" s="18">
        <v>300</v>
      </c>
      <c r="L138" s="226"/>
      <c r="M138" s="226"/>
      <c r="N138" s="226"/>
      <c r="O138" s="79"/>
      <c r="P138" s="79"/>
      <c r="Q138" s="226"/>
      <c r="R138" s="226"/>
      <c r="S138" s="226"/>
      <c r="T138" s="226"/>
      <c r="U138" s="289">
        <v>5</v>
      </c>
      <c r="V138" s="239"/>
      <c r="W138" s="239"/>
      <c r="X138" s="59" t="s">
        <v>309</v>
      </c>
      <c r="Y138" s="59" t="s">
        <v>310</v>
      </c>
      <c r="Z138" s="84" t="s">
        <v>215</v>
      </c>
      <c r="AA138" s="300" t="s">
        <v>311</v>
      </c>
      <c r="AB138" s="85" t="s">
        <v>215</v>
      </c>
      <c r="AC138" s="86" t="s">
        <v>217</v>
      </c>
      <c r="AD138" s="292" t="s">
        <v>218</v>
      </c>
      <c r="AE138" s="84" t="s">
        <v>219</v>
      </c>
      <c r="AF138" s="255" t="s">
        <v>54</v>
      </c>
      <c r="AG138" s="66"/>
      <c r="AH138" s="67" t="s">
        <v>220</v>
      </c>
    </row>
    <row r="139" ht="57" spans="1:34">
      <c r="A139" s="18">
        <v>14</v>
      </c>
      <c r="B139" s="18" t="s">
        <v>312</v>
      </c>
      <c r="C139" s="18" t="str">
        <f t="shared" si="52"/>
        <v>水利</v>
      </c>
      <c r="D139" s="18" t="s">
        <v>313</v>
      </c>
      <c r="E139" s="18" t="s">
        <v>42</v>
      </c>
      <c r="F139" s="18" t="s">
        <v>211</v>
      </c>
      <c r="G139" s="18">
        <v>2020</v>
      </c>
      <c r="H139" s="18" t="s">
        <v>314</v>
      </c>
      <c r="I139" s="86" t="s">
        <v>315</v>
      </c>
      <c r="J139" s="23">
        <v>650</v>
      </c>
      <c r="K139" s="250">
        <v>650</v>
      </c>
      <c r="L139" s="226"/>
      <c r="M139" s="226"/>
      <c r="N139" s="226"/>
      <c r="O139" s="79"/>
      <c r="P139" s="79"/>
      <c r="Q139" s="226"/>
      <c r="R139" s="226"/>
      <c r="S139" s="226"/>
      <c r="T139" s="226"/>
      <c r="U139" s="289">
        <v>13</v>
      </c>
      <c r="V139" s="239"/>
      <c r="W139" s="239"/>
      <c r="X139" s="59" t="s">
        <v>316</v>
      </c>
      <c r="Y139" s="59" t="s">
        <v>317</v>
      </c>
      <c r="Z139" s="84" t="s">
        <v>215</v>
      </c>
      <c r="AA139" s="300" t="s">
        <v>311</v>
      </c>
      <c r="AB139" s="85" t="s">
        <v>215</v>
      </c>
      <c r="AC139" s="86" t="s">
        <v>217</v>
      </c>
      <c r="AD139" s="292" t="s">
        <v>218</v>
      </c>
      <c r="AE139" s="84" t="s">
        <v>219</v>
      </c>
      <c r="AF139" s="255" t="s">
        <v>54</v>
      </c>
      <c r="AG139" s="66"/>
      <c r="AH139" s="67" t="s">
        <v>220</v>
      </c>
    </row>
    <row r="140" ht="57" spans="1:34">
      <c r="A140" s="18">
        <v>15</v>
      </c>
      <c r="B140" s="18" t="s">
        <v>318</v>
      </c>
      <c r="C140" s="18" t="str">
        <f t="shared" si="52"/>
        <v>水利</v>
      </c>
      <c r="D140" s="18" t="s">
        <v>319</v>
      </c>
      <c r="E140" s="18" t="s">
        <v>42</v>
      </c>
      <c r="F140" s="18" t="s">
        <v>211</v>
      </c>
      <c r="G140" s="18">
        <v>2020</v>
      </c>
      <c r="H140" s="18" t="s">
        <v>320</v>
      </c>
      <c r="I140" s="86" t="s">
        <v>321</v>
      </c>
      <c r="J140" s="23">
        <v>600</v>
      </c>
      <c r="K140" s="18">
        <v>600</v>
      </c>
      <c r="L140" s="226"/>
      <c r="M140" s="226"/>
      <c r="N140" s="226"/>
      <c r="O140" s="226"/>
      <c r="P140" s="226"/>
      <c r="Q140" s="226"/>
      <c r="R140" s="226"/>
      <c r="S140" s="226"/>
      <c r="T140" s="226"/>
      <c r="U140" s="289">
        <v>120</v>
      </c>
      <c r="V140" s="239"/>
      <c r="W140" s="239"/>
      <c r="X140" s="59" t="s">
        <v>322</v>
      </c>
      <c r="Y140" s="59" t="s">
        <v>323</v>
      </c>
      <c r="Z140" s="84" t="s">
        <v>215</v>
      </c>
      <c r="AA140" s="300" t="s">
        <v>311</v>
      </c>
      <c r="AB140" s="85" t="s">
        <v>215</v>
      </c>
      <c r="AC140" s="86" t="s">
        <v>217</v>
      </c>
      <c r="AD140" s="292" t="s">
        <v>218</v>
      </c>
      <c r="AE140" s="84" t="s">
        <v>219</v>
      </c>
      <c r="AF140" s="255" t="s">
        <v>54</v>
      </c>
      <c r="AG140" s="66"/>
      <c r="AH140" s="67" t="s">
        <v>220</v>
      </c>
    </row>
    <row r="141" ht="57" spans="1:34">
      <c r="A141" s="18">
        <v>16</v>
      </c>
      <c r="B141" s="18" t="s">
        <v>324</v>
      </c>
      <c r="C141" s="18" t="str">
        <f t="shared" si="52"/>
        <v>水利</v>
      </c>
      <c r="D141" s="18" t="s">
        <v>325</v>
      </c>
      <c r="E141" s="18" t="s">
        <v>326</v>
      </c>
      <c r="F141" s="18" t="s">
        <v>211</v>
      </c>
      <c r="G141" s="18">
        <v>2020</v>
      </c>
      <c r="H141" s="18" t="s">
        <v>164</v>
      </c>
      <c r="I141" s="86" t="s">
        <v>327</v>
      </c>
      <c r="J141" s="23">
        <v>850</v>
      </c>
      <c r="K141" s="18">
        <v>850</v>
      </c>
      <c r="L141" s="226"/>
      <c r="M141" s="316"/>
      <c r="N141" s="226"/>
      <c r="O141" s="79"/>
      <c r="P141" s="79"/>
      <c r="Q141" s="226"/>
      <c r="R141" s="226"/>
      <c r="S141" s="226"/>
      <c r="T141" s="226"/>
      <c r="U141" s="23">
        <v>25</v>
      </c>
      <c r="V141" s="239"/>
      <c r="W141" s="239"/>
      <c r="X141" s="59" t="s">
        <v>328</v>
      </c>
      <c r="Y141" s="59" t="s">
        <v>329</v>
      </c>
      <c r="Z141" s="84" t="s">
        <v>215</v>
      </c>
      <c r="AA141" s="300" t="s">
        <v>311</v>
      </c>
      <c r="AB141" s="85" t="s">
        <v>215</v>
      </c>
      <c r="AC141" s="86" t="s">
        <v>217</v>
      </c>
      <c r="AD141" s="292" t="s">
        <v>218</v>
      </c>
      <c r="AE141" s="84" t="s">
        <v>219</v>
      </c>
      <c r="AF141" s="255" t="s">
        <v>54</v>
      </c>
      <c r="AG141" s="66"/>
      <c r="AH141" s="67"/>
    </row>
    <row r="142" ht="57" spans="1:34">
      <c r="A142" s="18">
        <v>17</v>
      </c>
      <c r="B142" s="18" t="s">
        <v>330</v>
      </c>
      <c r="C142" s="18" t="str">
        <f t="shared" si="52"/>
        <v>水利</v>
      </c>
      <c r="D142" s="75" t="s">
        <v>331</v>
      </c>
      <c r="E142" s="23" t="s">
        <v>42</v>
      </c>
      <c r="F142" s="79" t="s">
        <v>211</v>
      </c>
      <c r="G142" s="18">
        <v>2020.4</v>
      </c>
      <c r="H142" s="79" t="s">
        <v>332</v>
      </c>
      <c r="I142" s="75" t="s">
        <v>333</v>
      </c>
      <c r="J142" s="79">
        <v>1200</v>
      </c>
      <c r="K142" s="79">
        <v>480</v>
      </c>
      <c r="L142" s="226"/>
      <c r="M142" s="316"/>
      <c r="N142" s="226"/>
      <c r="O142" s="79">
        <v>720</v>
      </c>
      <c r="P142" s="79"/>
      <c r="Q142" s="226"/>
      <c r="R142" s="226"/>
      <c r="S142" s="226"/>
      <c r="T142" s="226"/>
      <c r="U142" s="23">
        <v>187</v>
      </c>
      <c r="V142" s="79"/>
      <c r="W142" s="79"/>
      <c r="X142" s="60" t="s">
        <v>334</v>
      </c>
      <c r="Y142" s="59" t="s">
        <v>335</v>
      </c>
      <c r="Z142" s="84" t="s">
        <v>215</v>
      </c>
      <c r="AA142" s="300" t="s">
        <v>311</v>
      </c>
      <c r="AB142" s="85" t="s">
        <v>215</v>
      </c>
      <c r="AC142" s="86" t="s">
        <v>217</v>
      </c>
      <c r="AD142" s="292" t="s">
        <v>218</v>
      </c>
      <c r="AE142" s="84" t="s">
        <v>219</v>
      </c>
      <c r="AF142" s="255" t="s">
        <v>54</v>
      </c>
      <c r="AG142" s="66"/>
      <c r="AH142" s="67"/>
    </row>
    <row r="143" ht="57" spans="1:34">
      <c r="A143" s="18">
        <v>18</v>
      </c>
      <c r="B143" s="18" t="s">
        <v>336</v>
      </c>
      <c r="C143" s="18" t="str">
        <f t="shared" si="52"/>
        <v>水利</v>
      </c>
      <c r="D143" s="18" t="s">
        <v>337</v>
      </c>
      <c r="E143" s="18" t="s">
        <v>42</v>
      </c>
      <c r="F143" s="18" t="s">
        <v>211</v>
      </c>
      <c r="G143" s="18">
        <v>2020</v>
      </c>
      <c r="H143" s="18" t="s">
        <v>338</v>
      </c>
      <c r="I143" s="86" t="s">
        <v>339</v>
      </c>
      <c r="J143" s="23">
        <v>1400</v>
      </c>
      <c r="K143" s="18">
        <v>1400</v>
      </c>
      <c r="L143" s="226"/>
      <c r="M143" s="316"/>
      <c r="N143" s="226"/>
      <c r="O143" s="79"/>
      <c r="P143" s="79"/>
      <c r="Q143" s="226"/>
      <c r="R143" s="226"/>
      <c r="S143" s="226"/>
      <c r="T143" s="226"/>
      <c r="U143" s="23">
        <v>150</v>
      </c>
      <c r="V143" s="239"/>
      <c r="W143" s="239"/>
      <c r="X143" s="59" t="s">
        <v>340</v>
      </c>
      <c r="Y143" s="59" t="s">
        <v>341</v>
      </c>
      <c r="Z143" s="84" t="s">
        <v>215</v>
      </c>
      <c r="AA143" s="300" t="s">
        <v>311</v>
      </c>
      <c r="AB143" s="85" t="s">
        <v>215</v>
      </c>
      <c r="AC143" s="86" t="s">
        <v>217</v>
      </c>
      <c r="AD143" s="292" t="s">
        <v>218</v>
      </c>
      <c r="AE143" s="84" t="s">
        <v>219</v>
      </c>
      <c r="AF143" s="255" t="s">
        <v>54</v>
      </c>
      <c r="AG143" s="66"/>
      <c r="AH143" s="67" t="s">
        <v>220</v>
      </c>
    </row>
    <row r="144" ht="57" spans="1:34">
      <c r="A144" s="18">
        <v>19</v>
      </c>
      <c r="B144" s="18" t="s">
        <v>342</v>
      </c>
      <c r="C144" s="18" t="s">
        <v>211</v>
      </c>
      <c r="D144" s="18" t="s">
        <v>343</v>
      </c>
      <c r="E144" s="18" t="s">
        <v>42</v>
      </c>
      <c r="F144" s="18"/>
      <c r="G144" s="18">
        <v>2020</v>
      </c>
      <c r="H144" s="18" t="s">
        <v>125</v>
      </c>
      <c r="I144" s="86" t="s">
        <v>344</v>
      </c>
      <c r="J144" s="23">
        <v>40</v>
      </c>
      <c r="K144" s="18"/>
      <c r="L144" s="226"/>
      <c r="M144" s="316"/>
      <c r="N144" s="226"/>
      <c r="O144" s="79"/>
      <c r="P144" s="79"/>
      <c r="Q144" s="226"/>
      <c r="R144" s="226"/>
      <c r="S144" s="226">
        <v>40</v>
      </c>
      <c r="T144" s="226"/>
      <c r="U144" s="23">
        <v>38</v>
      </c>
      <c r="V144" s="239"/>
      <c r="W144" s="239"/>
      <c r="X144" s="59" t="s">
        <v>345</v>
      </c>
      <c r="Y144" s="59" t="s">
        <v>346</v>
      </c>
      <c r="Z144" s="84" t="s">
        <v>215</v>
      </c>
      <c r="AA144" s="300" t="s">
        <v>311</v>
      </c>
      <c r="AB144" s="85" t="s">
        <v>215</v>
      </c>
      <c r="AC144" s="86" t="s">
        <v>217</v>
      </c>
      <c r="AD144" s="292" t="s">
        <v>218</v>
      </c>
      <c r="AE144" s="84" t="s">
        <v>219</v>
      </c>
      <c r="AF144" s="255" t="s">
        <v>54</v>
      </c>
      <c r="AG144" s="66"/>
      <c r="AH144" s="67"/>
    </row>
    <row r="145" spans="1:34">
      <c r="A145" s="15" t="s">
        <v>38</v>
      </c>
      <c r="B145" s="16" t="s">
        <v>347</v>
      </c>
      <c r="C145" s="16"/>
      <c r="D145" s="16"/>
      <c r="E145" s="16"/>
      <c r="F145" s="16"/>
      <c r="G145" s="16"/>
      <c r="H145" s="16"/>
      <c r="I145" s="16"/>
      <c r="J145" s="33"/>
      <c r="K145" s="33"/>
      <c r="L145" s="33"/>
      <c r="M145" s="33"/>
      <c r="N145" s="33"/>
      <c r="O145" s="33"/>
      <c r="P145" s="33"/>
      <c r="Q145" s="33"/>
      <c r="R145" s="33"/>
      <c r="S145" s="33"/>
      <c r="T145" s="33"/>
      <c r="U145" s="238"/>
      <c r="V145" s="238"/>
      <c r="W145" s="33"/>
      <c r="X145" s="52"/>
      <c r="Y145" s="52"/>
      <c r="Z145" s="52"/>
      <c r="AA145" s="52"/>
      <c r="AB145" s="53"/>
      <c r="AC145" s="54"/>
      <c r="AD145" s="55"/>
      <c r="AE145" s="52"/>
      <c r="AF145" s="52"/>
      <c r="AG145" s="65"/>
      <c r="AH145" s="65"/>
    </row>
    <row r="146" spans="1:34">
      <c r="A146" s="15" t="s">
        <v>38</v>
      </c>
      <c r="B146" s="16" t="s">
        <v>348</v>
      </c>
      <c r="C146" s="16"/>
      <c r="D146" s="16"/>
      <c r="E146" s="16"/>
      <c r="F146" s="16"/>
      <c r="G146" s="16"/>
      <c r="H146" s="16"/>
      <c r="I146" s="16"/>
      <c r="J146" s="33"/>
      <c r="K146" s="33"/>
      <c r="L146" s="33"/>
      <c r="M146" s="33"/>
      <c r="N146" s="33"/>
      <c r="O146" s="33"/>
      <c r="P146" s="33"/>
      <c r="Q146" s="33"/>
      <c r="R146" s="33"/>
      <c r="S146" s="33"/>
      <c r="T146" s="33"/>
      <c r="U146" s="238"/>
      <c r="V146" s="238"/>
      <c r="W146" s="33"/>
      <c r="X146" s="52"/>
      <c r="Y146" s="52"/>
      <c r="Z146" s="52"/>
      <c r="AA146" s="52"/>
      <c r="AB146" s="53"/>
      <c r="AC146" s="54"/>
      <c r="AD146" s="55"/>
      <c r="AE146" s="52"/>
      <c r="AF146" s="52"/>
      <c r="AG146" s="65"/>
      <c r="AH146" s="65"/>
    </row>
    <row r="147" spans="1:34">
      <c r="A147" s="15" t="s">
        <v>38</v>
      </c>
      <c r="B147" s="16" t="s">
        <v>349</v>
      </c>
      <c r="C147" s="16"/>
      <c r="D147" s="16"/>
      <c r="E147" s="16"/>
      <c r="F147" s="16"/>
      <c r="G147" s="16"/>
      <c r="H147" s="16"/>
      <c r="I147" s="16"/>
      <c r="J147" s="33">
        <f t="shared" ref="J147:R147" si="53">SUM(J148:J150)</f>
        <v>4700</v>
      </c>
      <c r="K147" s="33">
        <f t="shared" si="53"/>
        <v>0</v>
      </c>
      <c r="L147" s="33">
        <f t="shared" si="53"/>
        <v>2000</v>
      </c>
      <c r="M147" s="33">
        <f t="shared" si="53"/>
        <v>0</v>
      </c>
      <c r="N147" s="33">
        <f t="shared" si="53"/>
        <v>0</v>
      </c>
      <c r="O147" s="33">
        <f t="shared" si="53"/>
        <v>2700</v>
      </c>
      <c r="P147" s="33">
        <f t="shared" si="53"/>
        <v>0</v>
      </c>
      <c r="Q147" s="33">
        <f t="shared" si="53"/>
        <v>0</v>
      </c>
      <c r="R147" s="33">
        <f t="shared" si="53"/>
        <v>0</v>
      </c>
      <c r="S147" s="33"/>
      <c r="T147" s="33">
        <f>SUM(T148:T150)</f>
        <v>0</v>
      </c>
      <c r="U147" s="33">
        <f>SUM(U148:U150)</f>
        <v>181</v>
      </c>
      <c r="V147" s="33">
        <f>SUM(V148:V150)</f>
        <v>0</v>
      </c>
      <c r="W147" s="33">
        <f>SUM(W148:W150)</f>
        <v>0</v>
      </c>
      <c r="X147" s="52"/>
      <c r="Y147" s="52"/>
      <c r="Z147" s="52"/>
      <c r="AA147" s="52"/>
      <c r="AB147" s="53"/>
      <c r="AC147" s="54"/>
      <c r="AD147" s="55"/>
      <c r="AE147" s="52"/>
      <c r="AF147" s="52"/>
      <c r="AG147" s="65"/>
      <c r="AH147" s="65"/>
    </row>
    <row r="148" ht="57" spans="1:34">
      <c r="A148" s="18">
        <v>20</v>
      </c>
      <c r="B148" s="18" t="s">
        <v>350</v>
      </c>
      <c r="C148" s="18" t="str">
        <f>F148</f>
        <v>水利</v>
      </c>
      <c r="D148" s="23" t="s">
        <v>351</v>
      </c>
      <c r="E148" s="18" t="s">
        <v>42</v>
      </c>
      <c r="F148" s="18" t="s">
        <v>211</v>
      </c>
      <c r="G148" s="18">
        <v>2020</v>
      </c>
      <c r="H148" s="23" t="s">
        <v>352</v>
      </c>
      <c r="I148" s="84" t="s">
        <v>353</v>
      </c>
      <c r="J148" s="315">
        <v>1500</v>
      </c>
      <c r="K148" s="18"/>
      <c r="L148" s="239">
        <v>1500</v>
      </c>
      <c r="M148" s="239"/>
      <c r="N148" s="239"/>
      <c r="O148" s="18"/>
      <c r="P148" s="18"/>
      <c r="Q148" s="226"/>
      <c r="R148" s="226"/>
      <c r="S148" s="226"/>
      <c r="T148" s="226"/>
      <c r="U148" s="23">
        <v>14</v>
      </c>
      <c r="V148" s="239"/>
      <c r="W148" s="239"/>
      <c r="X148" s="41" t="s">
        <v>354</v>
      </c>
      <c r="Y148" s="59" t="s">
        <v>355</v>
      </c>
      <c r="Z148" s="86" t="s">
        <v>215</v>
      </c>
      <c r="AA148" s="86" t="s">
        <v>311</v>
      </c>
      <c r="AB148" s="85" t="s">
        <v>215</v>
      </c>
      <c r="AC148" s="86" t="s">
        <v>217</v>
      </c>
      <c r="AD148" s="292" t="s">
        <v>218</v>
      </c>
      <c r="AE148" s="84" t="s">
        <v>219</v>
      </c>
      <c r="AF148" s="255" t="s">
        <v>54</v>
      </c>
      <c r="AG148" s="67"/>
      <c r="AH148" s="66" t="s">
        <v>356</v>
      </c>
    </row>
    <row r="149" ht="57" spans="1:34">
      <c r="A149" s="18">
        <v>21</v>
      </c>
      <c r="B149" s="18" t="s">
        <v>357</v>
      </c>
      <c r="C149" s="18" t="str">
        <f>F149</f>
        <v>水利</v>
      </c>
      <c r="D149" s="23" t="s">
        <v>358</v>
      </c>
      <c r="E149" s="18" t="s">
        <v>42</v>
      </c>
      <c r="F149" s="18" t="s">
        <v>211</v>
      </c>
      <c r="G149" s="18">
        <v>2020</v>
      </c>
      <c r="H149" s="23" t="s">
        <v>359</v>
      </c>
      <c r="I149" s="84" t="s">
        <v>360</v>
      </c>
      <c r="J149" s="315">
        <v>500</v>
      </c>
      <c r="K149" s="317"/>
      <c r="L149" s="239">
        <v>500</v>
      </c>
      <c r="M149" s="226"/>
      <c r="N149" s="226"/>
      <c r="O149" s="226"/>
      <c r="P149" s="226"/>
      <c r="Q149" s="226"/>
      <c r="R149" s="226"/>
      <c r="S149" s="226"/>
      <c r="T149" s="226"/>
      <c r="U149" s="315">
        <v>52</v>
      </c>
      <c r="V149" s="239"/>
      <c r="W149" s="239"/>
      <c r="X149" s="59" t="s">
        <v>361</v>
      </c>
      <c r="Y149" s="59" t="s">
        <v>362</v>
      </c>
      <c r="Z149" s="86" t="s">
        <v>215</v>
      </c>
      <c r="AA149" s="86" t="s">
        <v>311</v>
      </c>
      <c r="AB149" s="85" t="s">
        <v>215</v>
      </c>
      <c r="AC149" s="86" t="s">
        <v>217</v>
      </c>
      <c r="AD149" s="292" t="s">
        <v>218</v>
      </c>
      <c r="AE149" s="84" t="s">
        <v>219</v>
      </c>
      <c r="AF149" s="255" t="s">
        <v>54</v>
      </c>
      <c r="AG149" s="66"/>
      <c r="AH149" s="67"/>
    </row>
    <row r="150" ht="57" spans="1:34">
      <c r="A150" s="18">
        <v>22</v>
      </c>
      <c r="B150" s="18" t="s">
        <v>363</v>
      </c>
      <c r="C150" s="18" t="str">
        <f>F150</f>
        <v>水利</v>
      </c>
      <c r="D150" s="18" t="s">
        <v>364</v>
      </c>
      <c r="E150" s="18" t="s">
        <v>42</v>
      </c>
      <c r="F150" s="18" t="s">
        <v>211</v>
      </c>
      <c r="G150" s="18">
        <v>2020</v>
      </c>
      <c r="H150" s="18" t="s">
        <v>365</v>
      </c>
      <c r="I150" s="86" t="s">
        <v>366</v>
      </c>
      <c r="J150" s="23">
        <v>2700</v>
      </c>
      <c r="K150" s="317"/>
      <c r="L150" s="226"/>
      <c r="M150" s="239"/>
      <c r="N150" s="239"/>
      <c r="O150" s="20">
        <v>2700</v>
      </c>
      <c r="P150" s="73"/>
      <c r="Q150" s="239"/>
      <c r="R150" s="239"/>
      <c r="S150" s="239"/>
      <c r="T150" s="226"/>
      <c r="U150" s="315">
        <v>115</v>
      </c>
      <c r="V150" s="239"/>
      <c r="W150" s="239"/>
      <c r="X150" s="59" t="s">
        <v>361</v>
      </c>
      <c r="Y150" s="59" t="s">
        <v>367</v>
      </c>
      <c r="Z150" s="86" t="s">
        <v>215</v>
      </c>
      <c r="AA150" s="86" t="s">
        <v>311</v>
      </c>
      <c r="AB150" s="85" t="s">
        <v>215</v>
      </c>
      <c r="AC150" s="86" t="s">
        <v>217</v>
      </c>
      <c r="AD150" s="292" t="s">
        <v>218</v>
      </c>
      <c r="AE150" s="84" t="s">
        <v>219</v>
      </c>
      <c r="AF150" s="255" t="s">
        <v>54</v>
      </c>
      <c r="AG150" s="70"/>
      <c r="AH150" s="67"/>
    </row>
    <row r="151" spans="1:34">
      <c r="A151" s="15" t="s">
        <v>38</v>
      </c>
      <c r="B151" s="16" t="s">
        <v>368</v>
      </c>
      <c r="C151" s="16"/>
      <c r="D151" s="16"/>
      <c r="E151" s="16"/>
      <c r="F151" s="16"/>
      <c r="G151" s="16"/>
      <c r="H151" s="16"/>
      <c r="I151" s="16"/>
      <c r="J151" s="33">
        <f t="shared" ref="J151:O151" si="54">SUM(J152:J152)</f>
        <v>320</v>
      </c>
      <c r="K151" s="33">
        <f t="shared" si="54"/>
        <v>320</v>
      </c>
      <c r="L151" s="33">
        <f t="shared" si="54"/>
        <v>0</v>
      </c>
      <c r="M151" s="33">
        <f t="shared" si="54"/>
        <v>0</v>
      </c>
      <c r="N151" s="33">
        <f t="shared" si="54"/>
        <v>0</v>
      </c>
      <c r="O151" s="33">
        <f t="shared" si="54"/>
        <v>0</v>
      </c>
      <c r="P151" s="33"/>
      <c r="Q151" s="33">
        <f>SUM(Q152:Q152)</f>
        <v>0</v>
      </c>
      <c r="R151" s="33"/>
      <c r="S151" s="33"/>
      <c r="T151" s="33">
        <f>SUM(T152:T152)</f>
        <v>0</v>
      </c>
      <c r="U151" s="238"/>
      <c r="V151" s="238"/>
      <c r="W151" s="33"/>
      <c r="X151" s="52"/>
      <c r="Y151" s="52"/>
      <c r="Z151" s="52"/>
      <c r="AA151" s="52"/>
      <c r="AB151" s="53"/>
      <c r="AC151" s="54"/>
      <c r="AD151" s="55"/>
      <c r="AE151" s="52"/>
      <c r="AF151" s="52"/>
      <c r="AG151" s="65"/>
      <c r="AH151" s="65"/>
    </row>
    <row r="152" s="93" customFormat="1" ht="102.9" customHeight="1" spans="1:34">
      <c r="A152" s="212"/>
      <c r="B152" s="212"/>
      <c r="C152" s="212" t="s">
        <v>289</v>
      </c>
      <c r="D152" s="212" t="s">
        <v>369</v>
      </c>
      <c r="E152" s="212" t="s">
        <v>42</v>
      </c>
      <c r="F152" s="212"/>
      <c r="G152" s="212">
        <v>2021</v>
      </c>
      <c r="H152" s="212" t="s">
        <v>365</v>
      </c>
      <c r="I152" s="214" t="s">
        <v>370</v>
      </c>
      <c r="J152" s="222">
        <v>320</v>
      </c>
      <c r="K152" s="222">
        <v>320</v>
      </c>
      <c r="L152" s="318"/>
      <c r="M152" s="212"/>
      <c r="N152" s="212"/>
      <c r="O152" s="233"/>
      <c r="P152" s="233"/>
      <c r="Q152" s="210"/>
      <c r="R152" s="210"/>
      <c r="S152" s="210"/>
      <c r="T152" s="210"/>
      <c r="U152" s="233"/>
      <c r="V152" s="212"/>
      <c r="W152" s="240"/>
      <c r="X152" s="246"/>
      <c r="Y152" s="246"/>
      <c r="Z152" s="242" t="s">
        <v>135</v>
      </c>
      <c r="AA152" s="221" t="s">
        <v>136</v>
      </c>
      <c r="AB152" s="257" t="s">
        <v>294</v>
      </c>
      <c r="AC152" s="242" t="s">
        <v>295</v>
      </c>
      <c r="AD152" s="324" t="s">
        <v>296</v>
      </c>
      <c r="AE152" s="242" t="s">
        <v>297</v>
      </c>
      <c r="AF152" s="260"/>
      <c r="AG152" s="265"/>
      <c r="AH152" s="92"/>
    </row>
    <row r="153" spans="1:34">
      <c r="A153" s="15">
        <v>20</v>
      </c>
      <c r="B153" s="16" t="s">
        <v>371</v>
      </c>
      <c r="C153" s="16"/>
      <c r="D153" s="16"/>
      <c r="E153" s="16"/>
      <c r="F153" s="16"/>
      <c r="G153" s="16"/>
      <c r="H153" s="16"/>
      <c r="I153" s="16"/>
      <c r="J153" s="33">
        <f t="shared" ref="J153:T153" si="55">SUM(J154+J161+J162+J163)</f>
        <v>859</v>
      </c>
      <c r="K153" s="33">
        <f t="shared" si="55"/>
        <v>69</v>
      </c>
      <c r="L153" s="33">
        <f t="shared" si="55"/>
        <v>0</v>
      </c>
      <c r="M153" s="33">
        <f t="shared" si="55"/>
        <v>0</v>
      </c>
      <c r="N153" s="33">
        <f t="shared" si="55"/>
        <v>0</v>
      </c>
      <c r="O153" s="33">
        <f t="shared" si="55"/>
        <v>0</v>
      </c>
      <c r="P153" s="33">
        <f t="shared" si="55"/>
        <v>0</v>
      </c>
      <c r="Q153" s="33">
        <f t="shared" si="55"/>
        <v>0</v>
      </c>
      <c r="R153" s="33">
        <f t="shared" si="55"/>
        <v>0</v>
      </c>
      <c r="S153" s="33">
        <f t="shared" si="55"/>
        <v>0</v>
      </c>
      <c r="T153" s="33">
        <f t="shared" si="55"/>
        <v>790</v>
      </c>
      <c r="U153" s="238">
        <f>SUM(U154:U162)</f>
        <v>495</v>
      </c>
      <c r="V153" s="238">
        <f>SUM(V154:V162)</f>
        <v>0</v>
      </c>
      <c r="W153" s="33">
        <f>SUM(W154:W162)</f>
        <v>0</v>
      </c>
      <c r="X153" s="52"/>
      <c r="Y153" s="52"/>
      <c r="Z153" s="52"/>
      <c r="AA153" s="52"/>
      <c r="AB153" s="53"/>
      <c r="AC153" s="54"/>
      <c r="AD153" s="55"/>
      <c r="AE153" s="52"/>
      <c r="AF153" s="52"/>
      <c r="AG153" s="65"/>
      <c r="AH153" s="65"/>
    </row>
    <row r="154" spans="1:34">
      <c r="A154" s="15" t="s">
        <v>38</v>
      </c>
      <c r="B154" s="16" t="s">
        <v>372</v>
      </c>
      <c r="C154" s="16"/>
      <c r="D154" s="16"/>
      <c r="E154" s="16"/>
      <c r="F154" s="16"/>
      <c r="G154" s="16"/>
      <c r="H154" s="16"/>
      <c r="I154" s="16"/>
      <c r="J154" s="33">
        <f t="shared" ref="J154:O154" si="56">J155</f>
        <v>69</v>
      </c>
      <c r="K154" s="33">
        <f t="shared" si="56"/>
        <v>69</v>
      </c>
      <c r="L154" s="33">
        <f t="shared" si="56"/>
        <v>0</v>
      </c>
      <c r="M154" s="33">
        <f t="shared" si="56"/>
        <v>0</v>
      </c>
      <c r="N154" s="33">
        <f t="shared" si="56"/>
        <v>0</v>
      </c>
      <c r="O154" s="33">
        <f t="shared" si="56"/>
        <v>0</v>
      </c>
      <c r="P154" s="33"/>
      <c r="Q154" s="33">
        <f>Q155</f>
        <v>0</v>
      </c>
      <c r="R154" s="33"/>
      <c r="S154" s="33"/>
      <c r="T154" s="33">
        <f>T155</f>
        <v>0</v>
      </c>
      <c r="U154" s="238"/>
      <c r="V154" s="238"/>
      <c r="W154" s="33"/>
      <c r="X154" s="52"/>
      <c r="Y154" s="52"/>
      <c r="Z154" s="52"/>
      <c r="AA154" s="52"/>
      <c r="AB154" s="53"/>
      <c r="AC154" s="54"/>
      <c r="AD154" s="55"/>
      <c r="AE154" s="52"/>
      <c r="AF154" s="52"/>
      <c r="AG154" s="65"/>
      <c r="AH154" s="65"/>
    </row>
    <row r="155" ht="71.25" spans="1:34">
      <c r="A155" s="18">
        <v>23</v>
      </c>
      <c r="B155" s="18" t="s">
        <v>373</v>
      </c>
      <c r="C155" s="18" t="str">
        <f>F155</f>
        <v>住建</v>
      </c>
      <c r="D155" s="23" t="s">
        <v>374</v>
      </c>
      <c r="E155" s="23" t="s">
        <v>42</v>
      </c>
      <c r="F155" s="23" t="s">
        <v>289</v>
      </c>
      <c r="G155" s="23">
        <v>2020</v>
      </c>
      <c r="H155" s="23" t="s">
        <v>375</v>
      </c>
      <c r="I155" s="84" t="s">
        <v>376</v>
      </c>
      <c r="J155" s="23">
        <v>69</v>
      </c>
      <c r="K155" s="18">
        <v>69</v>
      </c>
      <c r="L155" s="79"/>
      <c r="M155" s="79"/>
      <c r="N155" s="79"/>
      <c r="O155" s="79"/>
      <c r="P155" s="79"/>
      <c r="Q155" s="79"/>
      <c r="R155" s="79"/>
      <c r="S155" s="79"/>
      <c r="T155" s="79"/>
      <c r="U155" s="23">
        <v>495</v>
      </c>
      <c r="V155" s="18"/>
      <c r="W155" s="18"/>
      <c r="X155" s="59" t="s">
        <v>377</v>
      </c>
      <c r="Y155" s="59" t="s">
        <v>378</v>
      </c>
      <c r="Z155" s="86" t="s">
        <v>379</v>
      </c>
      <c r="AA155" s="256" t="s">
        <v>380</v>
      </c>
      <c r="AB155" s="85" t="s">
        <v>294</v>
      </c>
      <c r="AC155" s="86" t="s">
        <v>295</v>
      </c>
      <c r="AD155" s="292" t="s">
        <v>296</v>
      </c>
      <c r="AE155" s="86" t="s">
        <v>297</v>
      </c>
      <c r="AF155" s="255" t="s">
        <v>54</v>
      </c>
      <c r="AG155" s="70" t="s">
        <v>73</v>
      </c>
      <c r="AH155" s="67"/>
    </row>
    <row r="156" s="211" customFormat="1" ht="42" customHeight="1" spans="1:34">
      <c r="A156" s="314"/>
      <c r="B156" s="314"/>
      <c r="C156" s="314" t="s">
        <v>289</v>
      </c>
      <c r="D156" s="281" t="s">
        <v>381</v>
      </c>
      <c r="E156" s="281" t="s">
        <v>42</v>
      </c>
      <c r="F156" s="281"/>
      <c r="G156" s="314">
        <v>2021</v>
      </c>
      <c r="H156" s="281" t="s">
        <v>291</v>
      </c>
      <c r="I156" s="319" t="s">
        <v>382</v>
      </c>
      <c r="J156" s="281"/>
      <c r="K156" s="314"/>
      <c r="L156" s="320"/>
      <c r="M156" s="320"/>
      <c r="N156" s="320"/>
      <c r="O156" s="320"/>
      <c r="P156" s="320"/>
      <c r="Q156" s="320"/>
      <c r="R156" s="320"/>
      <c r="S156" s="320"/>
      <c r="T156" s="320"/>
      <c r="U156" s="281"/>
      <c r="V156" s="314"/>
      <c r="W156" s="314"/>
      <c r="X156" s="321"/>
      <c r="Y156" s="321"/>
      <c r="Z156" s="308" t="s">
        <v>140</v>
      </c>
      <c r="AA156" s="309" t="s">
        <v>293</v>
      </c>
      <c r="AB156" s="310" t="s">
        <v>294</v>
      </c>
      <c r="AC156" s="308" t="s">
        <v>295</v>
      </c>
      <c r="AD156" s="311" t="s">
        <v>296</v>
      </c>
      <c r="AE156" s="308" t="s">
        <v>297</v>
      </c>
      <c r="AF156" s="325"/>
      <c r="AG156" s="327"/>
      <c r="AH156" s="328"/>
    </row>
    <row r="157" s="211" customFormat="1" ht="54.9" customHeight="1" spans="1:34">
      <c r="A157" s="314"/>
      <c r="B157" s="314"/>
      <c r="C157" s="314" t="s">
        <v>289</v>
      </c>
      <c r="D157" s="281" t="s">
        <v>383</v>
      </c>
      <c r="E157" s="281" t="s">
        <v>42</v>
      </c>
      <c r="F157" s="281"/>
      <c r="G157" s="314">
        <v>2021</v>
      </c>
      <c r="H157" s="281" t="s">
        <v>384</v>
      </c>
      <c r="I157" s="319" t="s">
        <v>385</v>
      </c>
      <c r="J157" s="281">
        <v>250</v>
      </c>
      <c r="K157" s="314">
        <v>250</v>
      </c>
      <c r="L157" s="320"/>
      <c r="M157" s="320"/>
      <c r="N157" s="320"/>
      <c r="O157" s="320"/>
      <c r="P157" s="320"/>
      <c r="Q157" s="320"/>
      <c r="R157" s="320"/>
      <c r="S157" s="320"/>
      <c r="T157" s="320"/>
      <c r="U157" s="281"/>
      <c r="V157" s="314"/>
      <c r="W157" s="314"/>
      <c r="X157" s="321"/>
      <c r="Y157" s="321"/>
      <c r="Z157" s="308" t="s">
        <v>135</v>
      </c>
      <c r="AA157" s="326" t="s">
        <v>136</v>
      </c>
      <c r="AB157" s="310" t="s">
        <v>294</v>
      </c>
      <c r="AC157" s="308" t="s">
        <v>295</v>
      </c>
      <c r="AD157" s="311" t="s">
        <v>296</v>
      </c>
      <c r="AE157" s="308" t="s">
        <v>297</v>
      </c>
      <c r="AF157" s="325"/>
      <c r="AG157" s="327"/>
      <c r="AH157" s="328"/>
    </row>
    <row r="158" ht="42" customHeight="1" spans="1:34">
      <c r="A158" s="18"/>
      <c r="B158" s="18"/>
      <c r="C158" s="18"/>
      <c r="D158" s="23"/>
      <c r="E158" s="23"/>
      <c r="F158" s="23"/>
      <c r="G158" s="23"/>
      <c r="H158" s="23"/>
      <c r="I158" s="84"/>
      <c r="J158" s="23"/>
      <c r="K158" s="18"/>
      <c r="L158" s="79"/>
      <c r="M158" s="79"/>
      <c r="N158" s="79"/>
      <c r="O158" s="79"/>
      <c r="P158" s="79"/>
      <c r="Q158" s="79"/>
      <c r="R158" s="79"/>
      <c r="S158" s="79"/>
      <c r="T158" s="79"/>
      <c r="U158" s="23"/>
      <c r="V158" s="18"/>
      <c r="W158" s="18"/>
      <c r="X158" s="59"/>
      <c r="Y158" s="59"/>
      <c r="Z158" s="86"/>
      <c r="AA158" s="256"/>
      <c r="AB158" s="85"/>
      <c r="AC158" s="86"/>
      <c r="AD158" s="292"/>
      <c r="AE158" s="86"/>
      <c r="AF158" s="255"/>
      <c r="AG158" s="70"/>
      <c r="AH158" s="67"/>
    </row>
    <row r="159" ht="42" customHeight="1" spans="1:34">
      <c r="A159" s="18"/>
      <c r="B159" s="18"/>
      <c r="C159" s="18"/>
      <c r="D159" s="23"/>
      <c r="E159" s="23"/>
      <c r="F159" s="23"/>
      <c r="G159" s="23"/>
      <c r="H159" s="23"/>
      <c r="I159" s="84"/>
      <c r="J159" s="23"/>
      <c r="K159" s="18"/>
      <c r="L159" s="79"/>
      <c r="M159" s="79"/>
      <c r="N159" s="79"/>
      <c r="O159" s="79"/>
      <c r="P159" s="79"/>
      <c r="Q159" s="79"/>
      <c r="R159" s="79"/>
      <c r="S159" s="79"/>
      <c r="T159" s="79"/>
      <c r="U159" s="23"/>
      <c r="V159" s="18"/>
      <c r="W159" s="18"/>
      <c r="X159" s="59"/>
      <c r="Y159" s="59"/>
      <c r="Z159" s="86"/>
      <c r="AA159" s="256"/>
      <c r="AB159" s="85"/>
      <c r="AC159" s="86"/>
      <c r="AD159" s="292"/>
      <c r="AE159" s="86"/>
      <c r="AF159" s="255"/>
      <c r="AG159" s="70"/>
      <c r="AH159" s="67"/>
    </row>
    <row r="160" ht="42" customHeight="1" spans="1:34">
      <c r="A160" s="18"/>
      <c r="B160" s="18"/>
      <c r="C160" s="18"/>
      <c r="D160" s="23"/>
      <c r="E160" s="23"/>
      <c r="F160" s="23"/>
      <c r="G160" s="23"/>
      <c r="H160" s="23"/>
      <c r="I160" s="84"/>
      <c r="J160" s="23"/>
      <c r="K160" s="18"/>
      <c r="L160" s="79"/>
      <c r="M160" s="79"/>
      <c r="N160" s="79"/>
      <c r="O160" s="79"/>
      <c r="P160" s="79"/>
      <c r="Q160" s="79"/>
      <c r="R160" s="79"/>
      <c r="S160" s="79"/>
      <c r="T160" s="79"/>
      <c r="U160" s="23"/>
      <c r="V160" s="18"/>
      <c r="W160" s="18"/>
      <c r="X160" s="59"/>
      <c r="Y160" s="59"/>
      <c r="Z160" s="86"/>
      <c r="AA160" s="256"/>
      <c r="AB160" s="85"/>
      <c r="AC160" s="86"/>
      <c r="AD160" s="292"/>
      <c r="AE160" s="86"/>
      <c r="AF160" s="255"/>
      <c r="AG160" s="70"/>
      <c r="AH160" s="67"/>
    </row>
    <row r="161" spans="1:34">
      <c r="A161" s="15" t="s">
        <v>38</v>
      </c>
      <c r="B161" s="16" t="s">
        <v>386</v>
      </c>
      <c r="C161" s="16"/>
      <c r="D161" s="16"/>
      <c r="E161" s="16"/>
      <c r="F161" s="16"/>
      <c r="G161" s="16"/>
      <c r="H161" s="16"/>
      <c r="I161" s="16"/>
      <c r="J161" s="33"/>
      <c r="K161" s="33"/>
      <c r="L161" s="33"/>
      <c r="M161" s="33"/>
      <c r="N161" s="33"/>
      <c r="O161" s="33"/>
      <c r="P161" s="33"/>
      <c r="Q161" s="33"/>
      <c r="R161" s="33"/>
      <c r="S161" s="33"/>
      <c r="T161" s="33"/>
      <c r="U161" s="238"/>
      <c r="V161" s="238"/>
      <c r="W161" s="33"/>
      <c r="X161" s="52"/>
      <c r="Y161" s="52"/>
      <c r="Z161" s="52"/>
      <c r="AA161" s="52"/>
      <c r="AB161" s="53"/>
      <c r="AC161" s="54"/>
      <c r="AD161" s="55"/>
      <c r="AE161" s="52"/>
      <c r="AF161" s="52"/>
      <c r="AG161" s="65"/>
      <c r="AH161" s="65"/>
    </row>
    <row r="162" spans="1:34">
      <c r="A162" s="15" t="s">
        <v>38</v>
      </c>
      <c r="B162" s="16" t="s">
        <v>387</v>
      </c>
      <c r="C162" s="16"/>
      <c r="D162" s="16"/>
      <c r="E162" s="16"/>
      <c r="F162" s="16"/>
      <c r="G162" s="16"/>
      <c r="H162" s="16"/>
      <c r="I162" s="16"/>
      <c r="J162" s="33"/>
      <c r="K162" s="33"/>
      <c r="L162" s="33"/>
      <c r="M162" s="33"/>
      <c r="N162" s="33"/>
      <c r="O162" s="33"/>
      <c r="P162" s="33"/>
      <c r="Q162" s="33"/>
      <c r="R162" s="33"/>
      <c r="S162" s="33"/>
      <c r="T162" s="33"/>
      <c r="U162" s="238"/>
      <c r="V162" s="238"/>
      <c r="W162" s="33"/>
      <c r="X162" s="52"/>
      <c r="Y162" s="52"/>
      <c r="Z162" s="52"/>
      <c r="AA162" s="52"/>
      <c r="AB162" s="53"/>
      <c r="AC162" s="54"/>
      <c r="AD162" s="55"/>
      <c r="AE162" s="52"/>
      <c r="AF162" s="52"/>
      <c r="AG162" s="65"/>
      <c r="AH162" s="65"/>
    </row>
    <row r="163" spans="1:34">
      <c r="A163" s="15"/>
      <c r="B163" s="16" t="s">
        <v>388</v>
      </c>
      <c r="C163" s="16"/>
      <c r="D163" s="16"/>
      <c r="E163" s="16"/>
      <c r="F163" s="16"/>
      <c r="G163" s="16"/>
      <c r="H163" s="16"/>
      <c r="I163" s="16"/>
      <c r="J163" s="33">
        <f t="shared" ref="J163:U163" si="57">SUM(J164:J165)</f>
        <v>790</v>
      </c>
      <c r="K163" s="33">
        <f t="shared" si="57"/>
        <v>0</v>
      </c>
      <c r="L163" s="33">
        <f t="shared" si="57"/>
        <v>0</v>
      </c>
      <c r="M163" s="33">
        <f t="shared" si="57"/>
        <v>0</v>
      </c>
      <c r="N163" s="33">
        <f t="shared" si="57"/>
        <v>0</v>
      </c>
      <c r="O163" s="33">
        <f t="shared" si="57"/>
        <v>0</v>
      </c>
      <c r="P163" s="33">
        <f t="shared" si="57"/>
        <v>0</v>
      </c>
      <c r="Q163" s="33">
        <f t="shared" si="57"/>
        <v>0</v>
      </c>
      <c r="R163" s="33">
        <f t="shared" si="57"/>
        <v>0</v>
      </c>
      <c r="S163" s="33">
        <f t="shared" si="57"/>
        <v>0</v>
      </c>
      <c r="T163" s="33">
        <f t="shared" si="57"/>
        <v>790</v>
      </c>
      <c r="U163" s="33">
        <f t="shared" si="57"/>
        <v>100</v>
      </c>
      <c r="V163" s="238"/>
      <c r="W163" s="33"/>
      <c r="X163" s="52"/>
      <c r="Y163" s="52"/>
      <c r="Z163" s="52"/>
      <c r="AA163" s="52"/>
      <c r="AB163" s="53"/>
      <c r="AC163" s="54"/>
      <c r="AD163" s="55"/>
      <c r="AE163" s="52"/>
      <c r="AF163" s="52"/>
      <c r="AG163" s="65"/>
      <c r="AH163" s="65"/>
    </row>
    <row r="164" ht="117" customHeight="1" spans="1:34">
      <c r="A164" s="18">
        <v>24</v>
      </c>
      <c r="B164" s="18" t="s">
        <v>389</v>
      </c>
      <c r="C164" s="18" t="s">
        <v>289</v>
      </c>
      <c r="D164" s="23" t="s">
        <v>390</v>
      </c>
      <c r="E164" s="23" t="s">
        <v>42</v>
      </c>
      <c r="F164" s="23" t="s">
        <v>289</v>
      </c>
      <c r="G164" s="23">
        <v>2020</v>
      </c>
      <c r="H164" s="23" t="s">
        <v>93</v>
      </c>
      <c r="I164" s="84" t="s">
        <v>391</v>
      </c>
      <c r="J164" s="23">
        <v>395</v>
      </c>
      <c r="K164" s="33"/>
      <c r="L164" s="33"/>
      <c r="M164" s="33"/>
      <c r="N164" s="33"/>
      <c r="O164" s="33"/>
      <c r="P164" s="33"/>
      <c r="Q164" s="33"/>
      <c r="R164" s="33"/>
      <c r="S164" s="33"/>
      <c r="T164" s="23">
        <v>395</v>
      </c>
      <c r="U164" s="238">
        <v>50</v>
      </c>
      <c r="V164" s="238"/>
      <c r="W164" s="33"/>
      <c r="X164" s="59" t="s">
        <v>392</v>
      </c>
      <c r="Y164" s="59" t="s">
        <v>393</v>
      </c>
      <c r="Z164" s="86" t="s">
        <v>394</v>
      </c>
      <c r="AA164" s="86" t="s">
        <v>395</v>
      </c>
      <c r="AB164" s="86" t="s">
        <v>394</v>
      </c>
      <c r="AC164" s="86" t="s">
        <v>395</v>
      </c>
      <c r="AD164" s="86" t="s">
        <v>396</v>
      </c>
      <c r="AE164" s="86" t="s">
        <v>397</v>
      </c>
      <c r="AF164" s="255" t="s">
        <v>54</v>
      </c>
      <c r="AG164" s="65"/>
      <c r="AH164" s="65"/>
    </row>
    <row r="165" ht="99" customHeight="1" spans="1:34">
      <c r="A165" s="18">
        <v>25</v>
      </c>
      <c r="B165" s="18" t="s">
        <v>398</v>
      </c>
      <c r="C165" s="18" t="s">
        <v>289</v>
      </c>
      <c r="D165" s="23" t="s">
        <v>399</v>
      </c>
      <c r="E165" s="23" t="s">
        <v>42</v>
      </c>
      <c r="F165" s="23" t="s">
        <v>289</v>
      </c>
      <c r="G165" s="23">
        <v>2020</v>
      </c>
      <c r="H165" s="23" t="s">
        <v>166</v>
      </c>
      <c r="I165" s="84" t="s">
        <v>391</v>
      </c>
      <c r="J165" s="23">
        <v>395</v>
      </c>
      <c r="K165" s="33"/>
      <c r="L165" s="33"/>
      <c r="M165" s="33"/>
      <c r="N165" s="33"/>
      <c r="O165" s="33"/>
      <c r="P165" s="33"/>
      <c r="Q165" s="33"/>
      <c r="R165" s="33"/>
      <c r="S165" s="33"/>
      <c r="T165" s="23">
        <v>395</v>
      </c>
      <c r="U165" s="238">
        <v>50</v>
      </c>
      <c r="V165" s="238"/>
      <c r="W165" s="33"/>
      <c r="X165" s="59" t="s">
        <v>392</v>
      </c>
      <c r="Y165" s="59" t="s">
        <v>393</v>
      </c>
      <c r="Z165" s="86" t="s">
        <v>394</v>
      </c>
      <c r="AA165" s="86" t="s">
        <v>395</v>
      </c>
      <c r="AB165" s="86" t="s">
        <v>394</v>
      </c>
      <c r="AC165" s="86" t="s">
        <v>395</v>
      </c>
      <c r="AD165" s="86" t="s">
        <v>396</v>
      </c>
      <c r="AE165" s="86" t="s">
        <v>397</v>
      </c>
      <c r="AF165" s="255" t="s">
        <v>54</v>
      </c>
      <c r="AG165" s="65"/>
      <c r="AH165" s="65"/>
    </row>
    <row r="166" spans="1:34">
      <c r="A166" s="15" t="s">
        <v>34</v>
      </c>
      <c r="B166" s="16" t="s">
        <v>400</v>
      </c>
      <c r="C166" s="16"/>
      <c r="D166" s="16"/>
      <c r="E166" s="16"/>
      <c r="F166" s="16"/>
      <c r="G166" s="16"/>
      <c r="H166" s="16"/>
      <c r="I166" s="16"/>
      <c r="J166" s="33">
        <f t="shared" ref="J166:Q166" si="58">SUM(J167+J168+J169)</f>
        <v>0</v>
      </c>
      <c r="K166" s="33">
        <f t="shared" si="58"/>
        <v>0</v>
      </c>
      <c r="L166" s="33">
        <f t="shared" si="58"/>
        <v>0</v>
      </c>
      <c r="M166" s="33">
        <f t="shared" si="58"/>
        <v>0</v>
      </c>
      <c r="N166" s="33">
        <f t="shared" si="58"/>
        <v>0</v>
      </c>
      <c r="O166" s="33">
        <f t="shared" si="58"/>
        <v>0</v>
      </c>
      <c r="P166" s="33">
        <f t="shared" si="58"/>
        <v>0</v>
      </c>
      <c r="Q166" s="33">
        <f t="shared" si="58"/>
        <v>0</v>
      </c>
      <c r="R166" s="33"/>
      <c r="S166" s="33">
        <f t="shared" ref="S166:W166" si="59">SUM(S167+S168+S169)</f>
        <v>0</v>
      </c>
      <c r="T166" s="33">
        <f t="shared" si="59"/>
        <v>0</v>
      </c>
      <c r="U166" s="33">
        <f t="shared" si="59"/>
        <v>0</v>
      </c>
      <c r="V166" s="33">
        <f t="shared" si="59"/>
        <v>0</v>
      </c>
      <c r="W166" s="33">
        <f t="shared" si="59"/>
        <v>0</v>
      </c>
      <c r="X166" s="52"/>
      <c r="Y166" s="52"/>
      <c r="Z166" s="52"/>
      <c r="AA166" s="52"/>
      <c r="AB166" s="53"/>
      <c r="AC166" s="54"/>
      <c r="AD166" s="55"/>
      <c r="AE166" s="52"/>
      <c r="AF166" s="52"/>
      <c r="AG166" s="65"/>
      <c r="AH166" s="65"/>
    </row>
    <row r="167" spans="1:34">
      <c r="A167" s="15" t="s">
        <v>38</v>
      </c>
      <c r="B167" s="16" t="s">
        <v>401</v>
      </c>
      <c r="C167" s="16"/>
      <c r="D167" s="16"/>
      <c r="E167" s="16"/>
      <c r="F167" s="16"/>
      <c r="G167" s="16"/>
      <c r="H167" s="16"/>
      <c r="I167" s="16"/>
      <c r="J167" s="33"/>
      <c r="K167" s="33"/>
      <c r="L167" s="33"/>
      <c r="M167" s="33"/>
      <c r="N167" s="33"/>
      <c r="O167" s="33"/>
      <c r="P167" s="33"/>
      <c r="Q167" s="33"/>
      <c r="R167" s="33"/>
      <c r="S167" s="33"/>
      <c r="T167" s="33"/>
      <c r="U167" s="238"/>
      <c r="V167" s="238"/>
      <c r="W167" s="33"/>
      <c r="X167" s="52"/>
      <c r="Y167" s="52"/>
      <c r="Z167" s="52"/>
      <c r="AA167" s="52"/>
      <c r="AB167" s="53"/>
      <c r="AC167" s="54"/>
      <c r="AD167" s="55"/>
      <c r="AE167" s="52"/>
      <c r="AF167" s="52"/>
      <c r="AG167" s="65"/>
      <c r="AH167" s="65"/>
    </row>
    <row r="168" spans="1:34">
      <c r="A168" s="15" t="s">
        <v>38</v>
      </c>
      <c r="B168" s="16" t="s">
        <v>402</v>
      </c>
      <c r="C168" s="16"/>
      <c r="D168" s="16"/>
      <c r="E168" s="16"/>
      <c r="F168" s="16"/>
      <c r="G168" s="16"/>
      <c r="H168" s="16"/>
      <c r="I168" s="16"/>
      <c r="J168" s="33">
        <f t="shared" ref="J168:Q168" si="60">SUM(J169:J169)</f>
        <v>0</v>
      </c>
      <c r="K168" s="33">
        <f t="shared" si="60"/>
        <v>0</v>
      </c>
      <c r="L168" s="33">
        <f t="shared" si="60"/>
        <v>0</v>
      </c>
      <c r="M168" s="33">
        <f t="shared" si="60"/>
        <v>0</v>
      </c>
      <c r="N168" s="33">
        <f t="shared" si="60"/>
        <v>0</v>
      </c>
      <c r="O168" s="33">
        <f t="shared" si="60"/>
        <v>0</v>
      </c>
      <c r="P168" s="33">
        <f t="shared" si="60"/>
        <v>0</v>
      </c>
      <c r="Q168" s="33">
        <f t="shared" si="60"/>
        <v>0</v>
      </c>
      <c r="R168" s="33"/>
      <c r="S168" s="33">
        <f>SUM(S169:S169)</f>
        <v>0</v>
      </c>
      <c r="T168" s="33">
        <f>SUM(T169:T169)</f>
        <v>0</v>
      </c>
      <c r="U168" s="33">
        <f>SUM(U169:U169)</f>
        <v>0</v>
      </c>
      <c r="V168" s="33">
        <f>SUM(V169:V169)</f>
        <v>0</v>
      </c>
      <c r="W168" s="33">
        <f>SUM(W169:W169)</f>
        <v>0</v>
      </c>
      <c r="X168" s="52"/>
      <c r="Y168" s="52"/>
      <c r="Z168" s="52"/>
      <c r="AA168" s="52"/>
      <c r="AB168" s="53"/>
      <c r="AC168" s="54"/>
      <c r="AD168" s="55"/>
      <c r="AE168" s="52"/>
      <c r="AF168" s="52"/>
      <c r="AG168" s="65"/>
      <c r="AH168" s="65"/>
    </row>
    <row r="169" spans="1:34">
      <c r="A169" s="15" t="s">
        <v>38</v>
      </c>
      <c r="B169" s="16" t="s">
        <v>403</v>
      </c>
      <c r="C169" s="16"/>
      <c r="D169" s="16"/>
      <c r="E169" s="16"/>
      <c r="F169" s="16"/>
      <c r="G169" s="16"/>
      <c r="H169" s="16"/>
      <c r="I169" s="16"/>
      <c r="J169" s="33">
        <v>0</v>
      </c>
      <c r="K169" s="33">
        <v>0</v>
      </c>
      <c r="L169" s="33">
        <v>0</v>
      </c>
      <c r="M169" s="33">
        <v>0</v>
      </c>
      <c r="N169" s="33">
        <v>0</v>
      </c>
      <c r="O169" s="33">
        <v>0</v>
      </c>
      <c r="P169" s="33"/>
      <c r="Q169" s="33">
        <v>0</v>
      </c>
      <c r="R169" s="33"/>
      <c r="S169" s="33"/>
      <c r="T169" s="33">
        <v>0</v>
      </c>
      <c r="U169" s="33">
        <v>0</v>
      </c>
      <c r="V169" s="33">
        <v>0</v>
      </c>
      <c r="W169" s="33">
        <v>0</v>
      </c>
      <c r="X169" s="52"/>
      <c r="Y169" s="52"/>
      <c r="Z169" s="52"/>
      <c r="AA169" s="52"/>
      <c r="AB169" s="53"/>
      <c r="AC169" s="54"/>
      <c r="AD169" s="55"/>
      <c r="AE169" s="52"/>
      <c r="AF169" s="52"/>
      <c r="AG169" s="65"/>
      <c r="AH169" s="65"/>
    </row>
  </sheetData>
  <mergeCells count="100">
    <mergeCell ref="A1:AF1"/>
    <mergeCell ref="J2:T2"/>
    <mergeCell ref="U2:W2"/>
    <mergeCell ref="K3:N3"/>
    <mergeCell ref="A5:I5"/>
    <mergeCell ref="B6:I6"/>
    <mergeCell ref="B7:I7"/>
    <mergeCell ref="B8:I8"/>
    <mergeCell ref="B10:I10"/>
    <mergeCell ref="B11:I11"/>
    <mergeCell ref="B13:I13"/>
    <mergeCell ref="B14:I14"/>
    <mergeCell ref="B15:I15"/>
    <mergeCell ref="B16:I16"/>
    <mergeCell ref="B17:I17"/>
    <mergeCell ref="B19:I19"/>
    <mergeCell ref="B27:I27"/>
    <mergeCell ref="B30:I30"/>
    <mergeCell ref="B32:I32"/>
    <mergeCell ref="B34:I34"/>
    <mergeCell ref="B36:I36"/>
    <mergeCell ref="B38:I38"/>
    <mergeCell ref="B39:I39"/>
    <mergeCell ref="B59:I59"/>
    <mergeCell ref="B60:I60"/>
    <mergeCell ref="B61:I61"/>
    <mergeCell ref="B76:I76"/>
    <mergeCell ref="B78:I78"/>
    <mergeCell ref="B79:I79"/>
    <mergeCell ref="B80:I80"/>
    <mergeCell ref="B82:I82"/>
    <mergeCell ref="B84:I84"/>
    <mergeCell ref="B90:I90"/>
    <mergeCell ref="B92:I92"/>
    <mergeCell ref="B100:I100"/>
    <mergeCell ref="B101:I101"/>
    <mergeCell ref="B102:I102"/>
    <mergeCell ref="B103:I103"/>
    <mergeCell ref="B104:I104"/>
    <mergeCell ref="B106:I106"/>
    <mergeCell ref="B107:I107"/>
    <mergeCell ref="B110:I110"/>
    <mergeCell ref="B111:I111"/>
    <mergeCell ref="B114:I114"/>
    <mergeCell ref="B116:I116"/>
    <mergeCell ref="B117:I117"/>
    <mergeCell ref="B118:I118"/>
    <mergeCell ref="B119:I119"/>
    <mergeCell ref="B120:I120"/>
    <mergeCell ref="B121:I121"/>
    <mergeCell ref="B122:I122"/>
    <mergeCell ref="B124:I124"/>
    <mergeCell ref="B126:I126"/>
    <mergeCell ref="B127:I127"/>
    <mergeCell ref="B130:I130"/>
    <mergeCell ref="B132:I132"/>
    <mergeCell ref="B133:I133"/>
    <mergeCell ref="B134:I134"/>
    <mergeCell ref="B135:I135"/>
    <mergeCell ref="B137:I137"/>
    <mergeCell ref="B145:I145"/>
    <mergeCell ref="B146:I146"/>
    <mergeCell ref="B147:I147"/>
    <mergeCell ref="B151:I151"/>
    <mergeCell ref="B153:I153"/>
    <mergeCell ref="B154:I154"/>
    <mergeCell ref="B161:I161"/>
    <mergeCell ref="B162:I162"/>
    <mergeCell ref="B163:I163"/>
    <mergeCell ref="B166:I166"/>
    <mergeCell ref="B167:I167"/>
    <mergeCell ref="B168:I168"/>
    <mergeCell ref="B169:I169"/>
    <mergeCell ref="A2:A4"/>
    <mergeCell ref="B2:B4"/>
    <mergeCell ref="C2:C4"/>
    <mergeCell ref="D2:D4"/>
    <mergeCell ref="E2:E4"/>
    <mergeCell ref="F2:F4"/>
    <mergeCell ref="G2:G4"/>
    <mergeCell ref="H2:H4"/>
    <mergeCell ref="I2:I4"/>
    <mergeCell ref="O3:O4"/>
    <mergeCell ref="P3:P4"/>
    <mergeCell ref="Q3:Q4"/>
    <mergeCell ref="R3:R4"/>
    <mergeCell ref="S3:S4"/>
    <mergeCell ref="T3:T4"/>
    <mergeCell ref="U3:U4"/>
    <mergeCell ref="V3:V4"/>
    <mergeCell ref="W3:W4"/>
    <mergeCell ref="X2:X4"/>
    <mergeCell ref="Y2:Y4"/>
    <mergeCell ref="Z2:Z4"/>
    <mergeCell ref="AA2:AA4"/>
    <mergeCell ref="AB2:AB4"/>
    <mergeCell ref="AC2:AC4"/>
    <mergeCell ref="AD2:AD4"/>
    <mergeCell ref="AE2:AE4"/>
    <mergeCell ref="AF2:AF4"/>
  </mergeCells>
  <pageMargins left="0.751388888888889" right="0.751388888888889" top="1" bottom="1" header="0.511805555555556" footer="0.511805555555556"/>
  <pageSetup paperSize="8" scale="44"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21"/>
  <sheetViews>
    <sheetView view="pageBreakPreview" zoomScale="76" zoomScaleNormal="100" zoomScaleSheetLayoutView="76" workbookViewId="0">
      <pane xSplit="4" ySplit="8" topLeftCell="X9" activePane="bottomRight" state="frozen"/>
      <selection/>
      <selection pane="topRight"/>
      <selection pane="bottomLeft"/>
      <selection pane="bottomRight" activeCell="AB2" sqref="AB2:AB4"/>
    </sheetView>
  </sheetViews>
  <sheetFormatPr defaultColWidth="9" defaultRowHeight="13.5"/>
  <cols>
    <col min="1" max="1" width="4" style="2" customWidth="1"/>
    <col min="2" max="2" width="17.775" customWidth="1"/>
    <col min="3" max="3" width="11.225" customWidth="1"/>
    <col min="4" max="4" width="19" customWidth="1"/>
    <col min="5" max="5" width="5.225" customWidth="1"/>
    <col min="6" max="6" width="5.10833333333333" hidden="1" customWidth="1"/>
    <col min="7" max="7" width="9" customWidth="1"/>
    <col min="8" max="8" width="9.775" customWidth="1"/>
    <col min="9" max="9" width="20.1083333333333" customWidth="1"/>
    <col min="10" max="10" width="58.4416666666667" customWidth="1"/>
    <col min="11" max="11" width="12.8916666666667"/>
    <col min="12" max="12" width="11.3333333333333" customWidth="1"/>
    <col min="13" max="13" width="12.8916666666667" customWidth="1"/>
    <col min="14" max="14" width="15" customWidth="1"/>
    <col min="15" max="16" width="9.89166666666667" customWidth="1"/>
    <col min="17" max="18" width="14.8916666666667" customWidth="1"/>
    <col min="19" max="20" width="13.4416666666667" customWidth="1"/>
    <col min="21" max="21" width="12" customWidth="1"/>
    <col min="22" max="22" width="12.1083333333333" customWidth="1"/>
    <col min="24" max="24" width="10.3333333333333"/>
    <col min="25" max="25" width="32.8916666666667" customWidth="1"/>
    <col min="26" max="26" width="34.4416666666667" customWidth="1"/>
    <col min="34" max="37" width="9" hidden="1" customWidth="1"/>
  </cols>
  <sheetData>
    <row r="1" ht="33.75" spans="1:35">
      <c r="A1" s="3" t="s">
        <v>404</v>
      </c>
      <c r="B1" s="4"/>
      <c r="C1" s="4"/>
      <c r="D1" s="5"/>
      <c r="E1" s="4"/>
      <c r="F1" s="4"/>
      <c r="G1" s="4"/>
      <c r="H1" s="4"/>
      <c r="I1" s="4"/>
      <c r="J1" s="4"/>
      <c r="K1" s="4"/>
      <c r="L1" s="4"/>
      <c r="M1" s="4"/>
      <c r="N1" s="4"/>
      <c r="O1" s="4"/>
      <c r="P1" s="4"/>
      <c r="Q1" s="4"/>
      <c r="R1" s="4"/>
      <c r="S1" s="4"/>
      <c r="T1" s="4"/>
      <c r="U1" s="4"/>
      <c r="V1" s="4"/>
      <c r="W1" s="4"/>
      <c r="X1" s="4"/>
      <c r="Y1" s="4"/>
      <c r="Z1" s="4"/>
      <c r="AA1" s="4"/>
      <c r="AB1" s="4"/>
      <c r="AC1" s="5"/>
      <c r="AD1" s="5"/>
      <c r="AE1" s="4"/>
      <c r="AF1" s="4"/>
      <c r="AG1" s="4"/>
      <c r="AH1" s="63"/>
      <c r="AI1" s="63"/>
    </row>
    <row r="2" spans="1:37">
      <c r="A2" s="6" t="s">
        <v>1</v>
      </c>
      <c r="B2" s="7" t="s">
        <v>2</v>
      </c>
      <c r="C2" s="8" t="s">
        <v>3</v>
      </c>
      <c r="D2" s="8" t="s">
        <v>4</v>
      </c>
      <c r="E2" s="8" t="s">
        <v>5</v>
      </c>
      <c r="F2" s="8" t="s">
        <v>3</v>
      </c>
      <c r="G2" s="9" t="s">
        <v>405</v>
      </c>
      <c r="H2" s="10"/>
      <c r="I2" s="8" t="s">
        <v>7</v>
      </c>
      <c r="J2" s="8" t="s">
        <v>8</v>
      </c>
      <c r="K2" s="28" t="s">
        <v>406</v>
      </c>
      <c r="L2" s="29"/>
      <c r="M2" s="29"/>
      <c r="N2" s="29"/>
      <c r="O2" s="29"/>
      <c r="P2" s="29"/>
      <c r="Q2" s="29"/>
      <c r="R2" s="29"/>
      <c r="S2" s="29"/>
      <c r="T2" s="29"/>
      <c r="U2" s="43"/>
      <c r="V2" s="44" t="s">
        <v>10</v>
      </c>
      <c r="W2" s="44"/>
      <c r="X2" s="44"/>
      <c r="Y2" s="8" t="s">
        <v>11</v>
      </c>
      <c r="Z2" s="8" t="s">
        <v>12</v>
      </c>
      <c r="AA2" s="8" t="s">
        <v>13</v>
      </c>
      <c r="AB2" s="8" t="s">
        <v>14</v>
      </c>
      <c r="AC2" s="28" t="s">
        <v>15</v>
      </c>
      <c r="AD2" s="8" t="s">
        <v>16</v>
      </c>
      <c r="AE2" s="43" t="s">
        <v>17</v>
      </c>
      <c r="AF2" s="8" t="s">
        <v>18</v>
      </c>
      <c r="AG2" s="8" t="s">
        <v>19</v>
      </c>
      <c r="AH2" s="63"/>
      <c r="AI2" s="63"/>
      <c r="AK2" s="64"/>
    </row>
    <row r="3" spans="1:37">
      <c r="A3" s="6"/>
      <c r="B3" s="7"/>
      <c r="C3" s="8"/>
      <c r="D3" s="8"/>
      <c r="E3" s="8"/>
      <c r="F3" s="8"/>
      <c r="G3" s="11"/>
      <c r="H3" s="12"/>
      <c r="I3" s="8"/>
      <c r="J3" s="8"/>
      <c r="K3" s="13"/>
      <c r="L3" s="8" t="s">
        <v>20</v>
      </c>
      <c r="M3" s="8"/>
      <c r="N3" s="8"/>
      <c r="O3" s="8"/>
      <c r="P3" s="30" t="s">
        <v>407</v>
      </c>
      <c r="Q3" s="8" t="s">
        <v>21</v>
      </c>
      <c r="R3" s="8" t="s">
        <v>22</v>
      </c>
      <c r="S3" s="8" t="s">
        <v>24</v>
      </c>
      <c r="T3" s="30" t="s">
        <v>23</v>
      </c>
      <c r="U3" s="8" t="s">
        <v>26</v>
      </c>
      <c r="V3" s="44" t="s">
        <v>27</v>
      </c>
      <c r="W3" s="44" t="s">
        <v>28</v>
      </c>
      <c r="X3" s="8" t="s">
        <v>29</v>
      </c>
      <c r="Y3" s="8"/>
      <c r="Z3" s="8"/>
      <c r="AA3" s="8"/>
      <c r="AB3" s="8"/>
      <c r="AC3" s="28"/>
      <c r="AD3" s="8"/>
      <c r="AE3" s="43"/>
      <c r="AF3" s="8"/>
      <c r="AG3" s="8"/>
      <c r="AH3" s="63"/>
      <c r="AI3" s="63"/>
      <c r="AK3" s="64"/>
    </row>
    <row r="4" ht="59.1" customHeight="1" spans="1:37">
      <c r="A4" s="6"/>
      <c r="B4" s="7"/>
      <c r="C4" s="8"/>
      <c r="D4" s="8"/>
      <c r="E4" s="8"/>
      <c r="F4" s="8"/>
      <c r="G4" s="8" t="s">
        <v>405</v>
      </c>
      <c r="H4" s="13" t="s">
        <v>408</v>
      </c>
      <c r="I4" s="8"/>
      <c r="J4" s="8"/>
      <c r="K4" s="8" t="s">
        <v>27</v>
      </c>
      <c r="L4" s="8" t="s">
        <v>30</v>
      </c>
      <c r="M4" s="8" t="s">
        <v>31</v>
      </c>
      <c r="N4" s="8" t="s">
        <v>32</v>
      </c>
      <c r="O4" s="8" t="s">
        <v>33</v>
      </c>
      <c r="P4" s="31"/>
      <c r="Q4" s="8"/>
      <c r="R4" s="8"/>
      <c r="S4" s="8"/>
      <c r="T4" s="31"/>
      <c r="U4" s="8"/>
      <c r="V4" s="44"/>
      <c r="W4" s="44"/>
      <c r="X4" s="8"/>
      <c r="Y4" s="8"/>
      <c r="Z4" s="8"/>
      <c r="AA4" s="8"/>
      <c r="AB4" s="8"/>
      <c r="AC4" s="28"/>
      <c r="AD4" s="8"/>
      <c r="AE4" s="43"/>
      <c r="AF4" s="8"/>
      <c r="AG4" s="8"/>
      <c r="AH4" s="63"/>
      <c r="AI4" s="63"/>
      <c r="AK4" s="64"/>
    </row>
    <row r="5" spans="1:37">
      <c r="A5" s="14" t="s">
        <v>27</v>
      </c>
      <c r="B5" s="14"/>
      <c r="C5" s="14"/>
      <c r="D5" s="14"/>
      <c r="E5" s="14"/>
      <c r="F5" s="14"/>
      <c r="G5" s="14"/>
      <c r="H5" s="14"/>
      <c r="I5" s="14"/>
      <c r="J5" s="32"/>
      <c r="K5" s="14">
        <f t="shared" ref="K5:P5" si="0">K6+K81+K88+K93+K112+K117</f>
        <v>20857.35</v>
      </c>
      <c r="L5" s="14">
        <f t="shared" si="0"/>
        <v>5442</v>
      </c>
      <c r="M5" s="14">
        <f t="shared" si="0"/>
        <v>540</v>
      </c>
      <c r="N5" s="14">
        <f t="shared" si="0"/>
        <v>856</v>
      </c>
      <c r="O5" s="14">
        <f t="shared" si="0"/>
        <v>0</v>
      </c>
      <c r="P5" s="14">
        <f t="shared" si="0"/>
        <v>0</v>
      </c>
      <c r="Q5" s="14">
        <f t="shared" ref="Q5:X5" si="1">Q6+Q81+Q88+Q93+Q112+Q117</f>
        <v>6683.57</v>
      </c>
      <c r="R5" s="14">
        <f t="shared" si="1"/>
        <v>100</v>
      </c>
      <c r="S5" s="14">
        <f t="shared" si="1"/>
        <v>1500</v>
      </c>
      <c r="T5" s="14">
        <f t="shared" si="1"/>
        <v>0</v>
      </c>
      <c r="U5" s="14">
        <f t="shared" si="1"/>
        <v>5735.78</v>
      </c>
      <c r="V5" s="14">
        <f t="shared" si="1"/>
        <v>5835</v>
      </c>
      <c r="W5" s="14">
        <f t="shared" si="1"/>
        <v>0</v>
      </c>
      <c r="X5" s="14">
        <f t="shared" si="1"/>
        <v>0</v>
      </c>
      <c r="Y5" s="32"/>
      <c r="Z5" s="32"/>
      <c r="AA5" s="14"/>
      <c r="AB5" s="14"/>
      <c r="AC5" s="49"/>
      <c r="AD5" s="50"/>
      <c r="AE5" s="51"/>
      <c r="AF5" s="14"/>
      <c r="AG5" s="50"/>
      <c r="AH5" s="1"/>
      <c r="AI5" s="1"/>
      <c r="AK5" s="64"/>
    </row>
    <row r="6" spans="1:37">
      <c r="A6" s="15" t="s">
        <v>34</v>
      </c>
      <c r="B6" s="16" t="s">
        <v>35</v>
      </c>
      <c r="C6" s="16"/>
      <c r="D6" s="16"/>
      <c r="E6" s="16"/>
      <c r="F6" s="16"/>
      <c r="G6" s="16"/>
      <c r="H6" s="16"/>
      <c r="I6" s="16"/>
      <c r="J6" s="16"/>
      <c r="K6" s="33">
        <f t="shared" ref="K6:P6" si="2">K7+K17+K32+K59++K66+K68+K69+K70+K77+K79+K80</f>
        <v>14169.57</v>
      </c>
      <c r="L6" s="33">
        <f t="shared" si="2"/>
        <v>3352</v>
      </c>
      <c r="M6" s="33">
        <f t="shared" si="2"/>
        <v>540</v>
      </c>
      <c r="N6" s="33">
        <f t="shared" si="2"/>
        <v>856</v>
      </c>
      <c r="O6" s="33">
        <f t="shared" si="2"/>
        <v>0</v>
      </c>
      <c r="P6" s="33">
        <f t="shared" si="2"/>
        <v>0</v>
      </c>
      <c r="Q6" s="33">
        <f t="shared" ref="Q6:X6" si="3">Q7+Q17+Q32+Q59++Q66+Q68+Q69+Q70+Q77+Q79+Q80</f>
        <v>3768.57</v>
      </c>
      <c r="R6" s="33">
        <f t="shared" si="3"/>
        <v>0</v>
      </c>
      <c r="S6" s="33">
        <f t="shared" si="3"/>
        <v>1500</v>
      </c>
      <c r="T6" s="33">
        <f t="shared" si="3"/>
        <v>0</v>
      </c>
      <c r="U6" s="33">
        <f t="shared" si="3"/>
        <v>4153</v>
      </c>
      <c r="V6" s="33">
        <f t="shared" si="3"/>
        <v>2534</v>
      </c>
      <c r="W6" s="33">
        <f t="shared" si="3"/>
        <v>0</v>
      </c>
      <c r="X6" s="33">
        <f t="shared" si="3"/>
        <v>0</v>
      </c>
      <c r="Y6" s="52"/>
      <c r="Z6" s="52"/>
      <c r="AA6" s="52"/>
      <c r="AB6" s="52"/>
      <c r="AC6" s="53"/>
      <c r="AD6" s="54"/>
      <c r="AE6" s="55"/>
      <c r="AF6" s="52"/>
      <c r="AG6" s="52"/>
      <c r="AH6" s="65"/>
      <c r="AI6" s="65"/>
      <c r="AK6" s="64"/>
    </row>
    <row r="7" spans="1:37">
      <c r="A7" s="15" t="s">
        <v>36</v>
      </c>
      <c r="B7" s="16" t="s">
        <v>37</v>
      </c>
      <c r="C7" s="16"/>
      <c r="D7" s="16"/>
      <c r="E7" s="16"/>
      <c r="F7" s="16"/>
      <c r="G7" s="16"/>
      <c r="H7" s="16"/>
      <c r="I7" s="16"/>
      <c r="J7" s="16"/>
      <c r="K7" s="33">
        <f t="shared" ref="K7:P7" si="4">SUM(K8+K11+K12+K14+K15+K16)</f>
        <v>43.2</v>
      </c>
      <c r="L7" s="33">
        <f t="shared" si="4"/>
        <v>43.2</v>
      </c>
      <c r="M7" s="33">
        <f t="shared" si="4"/>
        <v>0</v>
      </c>
      <c r="N7" s="33">
        <f t="shared" si="4"/>
        <v>0</v>
      </c>
      <c r="O7" s="33">
        <f t="shared" si="4"/>
        <v>0</v>
      </c>
      <c r="P7" s="33">
        <f t="shared" si="4"/>
        <v>0</v>
      </c>
      <c r="Q7" s="33">
        <f t="shared" ref="Q7:X7" si="5">SUM(Q8+Q11+Q12+Q14+Q15+Q16)</f>
        <v>0</v>
      </c>
      <c r="R7" s="33">
        <f t="shared" si="5"/>
        <v>0</v>
      </c>
      <c r="S7" s="33">
        <f t="shared" si="5"/>
        <v>0</v>
      </c>
      <c r="T7" s="33">
        <f t="shared" si="5"/>
        <v>0</v>
      </c>
      <c r="U7" s="33">
        <f t="shared" si="5"/>
        <v>0</v>
      </c>
      <c r="V7" s="33">
        <f t="shared" si="5"/>
        <v>83</v>
      </c>
      <c r="W7" s="33">
        <f t="shared" si="5"/>
        <v>0</v>
      </c>
      <c r="X7" s="33">
        <f t="shared" si="5"/>
        <v>0</v>
      </c>
      <c r="Y7" s="52"/>
      <c r="Z7" s="52"/>
      <c r="AA7" s="52"/>
      <c r="AB7" s="52"/>
      <c r="AC7" s="53"/>
      <c r="AD7" s="54"/>
      <c r="AE7" s="55"/>
      <c r="AF7" s="52"/>
      <c r="AG7" s="52"/>
      <c r="AH7" s="65"/>
      <c r="AI7" s="65"/>
      <c r="AK7" s="64"/>
    </row>
    <row r="8" spans="1:37">
      <c r="A8" s="15" t="s">
        <v>38</v>
      </c>
      <c r="B8" s="16" t="s">
        <v>39</v>
      </c>
      <c r="C8" s="16"/>
      <c r="D8" s="16"/>
      <c r="E8" s="16"/>
      <c r="F8" s="16"/>
      <c r="G8" s="16"/>
      <c r="H8" s="16"/>
      <c r="I8" s="16"/>
      <c r="J8" s="16"/>
      <c r="K8" s="33">
        <f t="shared" ref="K8:P8" si="6">SUM(K9:K10)</f>
        <v>28.2</v>
      </c>
      <c r="L8" s="33">
        <f t="shared" si="6"/>
        <v>28.2</v>
      </c>
      <c r="M8" s="33">
        <f t="shared" si="6"/>
        <v>0</v>
      </c>
      <c r="N8" s="33">
        <f t="shared" si="6"/>
        <v>0</v>
      </c>
      <c r="O8" s="33">
        <f t="shared" si="6"/>
        <v>0</v>
      </c>
      <c r="P8" s="33">
        <f t="shared" si="6"/>
        <v>0</v>
      </c>
      <c r="Q8" s="33">
        <f t="shared" ref="Q8:X8" si="7">SUM(Q9:Q10)</f>
        <v>0</v>
      </c>
      <c r="R8" s="33">
        <f t="shared" si="7"/>
        <v>0</v>
      </c>
      <c r="S8" s="33">
        <f t="shared" si="7"/>
        <v>0</v>
      </c>
      <c r="T8" s="33">
        <f t="shared" si="7"/>
        <v>0</v>
      </c>
      <c r="U8" s="33">
        <f t="shared" si="7"/>
        <v>0</v>
      </c>
      <c r="V8" s="33">
        <f t="shared" si="7"/>
        <v>45</v>
      </c>
      <c r="W8" s="33">
        <f t="shared" si="7"/>
        <v>0</v>
      </c>
      <c r="X8" s="33">
        <f t="shared" si="7"/>
        <v>0</v>
      </c>
      <c r="Y8" s="52"/>
      <c r="Z8" s="52"/>
      <c r="AA8" s="52"/>
      <c r="AB8" s="52"/>
      <c r="AC8" s="53"/>
      <c r="AD8" s="54"/>
      <c r="AE8" s="55"/>
      <c r="AF8" s="52"/>
      <c r="AG8" s="52"/>
      <c r="AH8" s="65"/>
      <c r="AI8" s="65"/>
      <c r="AK8" s="64"/>
    </row>
    <row r="9" ht="57.9" customHeight="1" spans="1:37">
      <c r="A9" s="17">
        <v>1</v>
      </c>
      <c r="B9" s="17" t="s">
        <v>409</v>
      </c>
      <c r="C9" s="17" t="s">
        <v>43</v>
      </c>
      <c r="D9" s="17" t="s">
        <v>410</v>
      </c>
      <c r="E9" s="17" t="s">
        <v>42</v>
      </c>
      <c r="F9" s="18"/>
      <c r="G9" s="17">
        <v>2021.01</v>
      </c>
      <c r="H9" s="19">
        <v>2021.1</v>
      </c>
      <c r="I9" s="17" t="s">
        <v>411</v>
      </c>
      <c r="J9" s="34" t="s">
        <v>412</v>
      </c>
      <c r="K9" s="17">
        <v>23.4</v>
      </c>
      <c r="L9" s="17">
        <v>23.4</v>
      </c>
      <c r="M9" s="35"/>
      <c r="N9" s="35"/>
      <c r="O9" s="35"/>
      <c r="P9" s="35"/>
      <c r="Q9" s="35"/>
      <c r="R9" s="35"/>
      <c r="S9" s="35"/>
      <c r="T9" s="35"/>
      <c r="U9" s="35"/>
      <c r="V9" s="17">
        <v>30</v>
      </c>
      <c r="W9" s="20"/>
      <c r="X9" s="20"/>
      <c r="Y9" s="56" t="s">
        <v>413</v>
      </c>
      <c r="Z9" s="56" t="s">
        <v>414</v>
      </c>
      <c r="AA9" s="34" t="s">
        <v>85</v>
      </c>
      <c r="AB9" s="56" t="s">
        <v>86</v>
      </c>
      <c r="AC9" s="57" t="s">
        <v>50</v>
      </c>
      <c r="AD9" s="34" t="s">
        <v>51</v>
      </c>
      <c r="AE9" s="58" t="s">
        <v>396</v>
      </c>
      <c r="AF9" s="41" t="s">
        <v>53</v>
      </c>
      <c r="AG9" s="47"/>
      <c r="AH9" s="66"/>
      <c r="AI9" s="67"/>
      <c r="AK9" s="73" t="s">
        <v>74</v>
      </c>
    </row>
    <row r="10" ht="57.9" customHeight="1" spans="1:37">
      <c r="A10" s="17">
        <v>2</v>
      </c>
      <c r="B10" s="17" t="s">
        <v>415</v>
      </c>
      <c r="C10" s="17" t="s">
        <v>43</v>
      </c>
      <c r="D10" s="17" t="s">
        <v>416</v>
      </c>
      <c r="E10" s="17" t="s">
        <v>42</v>
      </c>
      <c r="F10" s="18"/>
      <c r="G10" s="17">
        <v>2021.01</v>
      </c>
      <c r="H10" s="19">
        <v>2021.1</v>
      </c>
      <c r="I10" s="17" t="s">
        <v>107</v>
      </c>
      <c r="J10" s="34" t="s">
        <v>417</v>
      </c>
      <c r="K10" s="17">
        <v>4.8</v>
      </c>
      <c r="L10" s="17">
        <v>4.8</v>
      </c>
      <c r="M10" s="35"/>
      <c r="N10" s="35"/>
      <c r="O10" s="35"/>
      <c r="P10" s="35"/>
      <c r="Q10" s="35"/>
      <c r="R10" s="35"/>
      <c r="S10" s="35"/>
      <c r="T10" s="35"/>
      <c r="U10" s="35"/>
      <c r="V10" s="17">
        <v>15</v>
      </c>
      <c r="W10" s="20"/>
      <c r="X10" s="20"/>
      <c r="Y10" s="56" t="s">
        <v>418</v>
      </c>
      <c r="Z10" s="56" t="s">
        <v>419</v>
      </c>
      <c r="AA10" s="34" t="s">
        <v>85</v>
      </c>
      <c r="AB10" s="56" t="s">
        <v>86</v>
      </c>
      <c r="AC10" s="57" t="s">
        <v>50</v>
      </c>
      <c r="AD10" s="34" t="s">
        <v>51</v>
      </c>
      <c r="AE10" s="58" t="s">
        <v>396</v>
      </c>
      <c r="AF10" s="41" t="s">
        <v>53</v>
      </c>
      <c r="AG10" s="47"/>
      <c r="AH10" s="66"/>
      <c r="AI10" s="67"/>
      <c r="AK10" s="73" t="s">
        <v>74</v>
      </c>
    </row>
    <row r="11" spans="1:37">
      <c r="A11" s="15" t="s">
        <v>38</v>
      </c>
      <c r="B11" s="16" t="s">
        <v>55</v>
      </c>
      <c r="C11" s="16"/>
      <c r="D11" s="16"/>
      <c r="E11" s="16"/>
      <c r="F11" s="16"/>
      <c r="G11" s="16"/>
      <c r="H11" s="16"/>
      <c r="I11" s="16"/>
      <c r="J11" s="16"/>
      <c r="K11" s="33"/>
      <c r="L11" s="33"/>
      <c r="M11" s="33"/>
      <c r="N11" s="33"/>
      <c r="O11" s="33"/>
      <c r="P11" s="33"/>
      <c r="Q11" s="33"/>
      <c r="R11" s="33"/>
      <c r="S11" s="33"/>
      <c r="T11" s="33"/>
      <c r="U11" s="33"/>
      <c r="V11" s="33"/>
      <c r="W11" s="33"/>
      <c r="X11" s="33"/>
      <c r="Y11" s="52"/>
      <c r="Z11" s="52"/>
      <c r="AA11" s="52"/>
      <c r="AB11" s="52"/>
      <c r="AC11" s="53"/>
      <c r="AD11" s="54"/>
      <c r="AE11" s="55"/>
      <c r="AF11" s="52"/>
      <c r="AG11" s="52"/>
      <c r="AH11" s="65"/>
      <c r="AI11" s="65"/>
      <c r="AK11" s="64"/>
    </row>
    <row r="12" spans="1:37">
      <c r="A12" s="15" t="s">
        <v>38</v>
      </c>
      <c r="B12" s="16" t="s">
        <v>56</v>
      </c>
      <c r="C12" s="16"/>
      <c r="D12" s="16"/>
      <c r="E12" s="16"/>
      <c r="F12" s="16"/>
      <c r="G12" s="16"/>
      <c r="H12" s="16"/>
      <c r="I12" s="16"/>
      <c r="J12" s="16"/>
      <c r="K12" s="33">
        <f>SUM(K13)</f>
        <v>15</v>
      </c>
      <c r="L12" s="33">
        <f>SUM(L13)</f>
        <v>15</v>
      </c>
      <c r="M12" s="33">
        <f>SUM(M13)</f>
        <v>0</v>
      </c>
      <c r="N12" s="33">
        <f>SUM(N13)</f>
        <v>0</v>
      </c>
      <c r="O12" s="33">
        <f>SUM(O13)</f>
        <v>0</v>
      </c>
      <c r="P12" s="33"/>
      <c r="Q12" s="33">
        <f t="shared" ref="Q12:X12" si="8">SUM(Q13)</f>
        <v>0</v>
      </c>
      <c r="R12" s="33">
        <f t="shared" si="8"/>
        <v>0</v>
      </c>
      <c r="S12" s="33">
        <f t="shared" si="8"/>
        <v>0</v>
      </c>
      <c r="T12" s="33">
        <f t="shared" si="8"/>
        <v>0</v>
      </c>
      <c r="U12" s="33">
        <f t="shared" si="8"/>
        <v>0</v>
      </c>
      <c r="V12" s="33">
        <f t="shared" si="8"/>
        <v>38</v>
      </c>
      <c r="W12" s="33">
        <f t="shared" si="8"/>
        <v>0</v>
      </c>
      <c r="X12" s="33">
        <f t="shared" si="8"/>
        <v>0</v>
      </c>
      <c r="Y12" s="52"/>
      <c r="Z12" s="52"/>
      <c r="AA12" s="52"/>
      <c r="AB12" s="52"/>
      <c r="AC12" s="53"/>
      <c r="AD12" s="54"/>
      <c r="AE12" s="55"/>
      <c r="AF12" s="52"/>
      <c r="AG12" s="52"/>
      <c r="AH12" s="65"/>
      <c r="AI12" s="65"/>
      <c r="AK12" s="64"/>
    </row>
    <row r="13" ht="68.1" customHeight="1" spans="1:37">
      <c r="A13" s="20">
        <v>3</v>
      </c>
      <c r="B13" s="17" t="s">
        <v>420</v>
      </c>
      <c r="C13" s="17" t="s">
        <v>43</v>
      </c>
      <c r="D13" s="17" t="s">
        <v>421</v>
      </c>
      <c r="E13" s="17" t="s">
        <v>42</v>
      </c>
      <c r="F13" s="18"/>
      <c r="G13" s="17">
        <v>2021.01</v>
      </c>
      <c r="H13" s="19">
        <v>2021.1</v>
      </c>
      <c r="I13" s="17" t="s">
        <v>96</v>
      </c>
      <c r="J13" s="34" t="s">
        <v>422</v>
      </c>
      <c r="K13" s="17">
        <v>15</v>
      </c>
      <c r="L13" s="17">
        <v>15</v>
      </c>
      <c r="M13" s="36"/>
      <c r="N13" s="36"/>
      <c r="O13" s="36"/>
      <c r="P13" s="36"/>
      <c r="Q13" s="36"/>
      <c r="R13" s="36"/>
      <c r="S13" s="36"/>
      <c r="T13" s="36"/>
      <c r="U13" s="36"/>
      <c r="V13" s="17">
        <v>38</v>
      </c>
      <c r="W13" s="36"/>
      <c r="X13" s="36"/>
      <c r="Y13" s="56" t="s">
        <v>423</v>
      </c>
      <c r="Z13" s="56" t="s">
        <v>424</v>
      </c>
      <c r="AA13" s="34" t="s">
        <v>85</v>
      </c>
      <c r="AB13" s="56" t="s">
        <v>86</v>
      </c>
      <c r="AC13" s="57" t="s">
        <v>50</v>
      </c>
      <c r="AD13" s="34" t="s">
        <v>51</v>
      </c>
      <c r="AE13" s="58" t="s">
        <v>396</v>
      </c>
      <c r="AF13" s="41" t="s">
        <v>53</v>
      </c>
      <c r="AG13" s="73"/>
      <c r="AH13" s="65"/>
      <c r="AI13" s="65"/>
      <c r="AK13" s="73" t="s">
        <v>74</v>
      </c>
    </row>
    <row r="14" spans="1:37">
      <c r="A14" s="15" t="s">
        <v>38</v>
      </c>
      <c r="B14" s="16" t="s">
        <v>57</v>
      </c>
      <c r="C14" s="16"/>
      <c r="D14" s="16"/>
      <c r="E14" s="16"/>
      <c r="F14" s="16"/>
      <c r="G14" s="16"/>
      <c r="H14" s="16"/>
      <c r="I14" s="16"/>
      <c r="J14" s="16"/>
      <c r="K14" s="33"/>
      <c r="L14" s="33"/>
      <c r="M14" s="33"/>
      <c r="N14" s="33"/>
      <c r="O14" s="33"/>
      <c r="P14" s="33"/>
      <c r="Q14" s="33"/>
      <c r="R14" s="33"/>
      <c r="S14" s="33"/>
      <c r="T14" s="33"/>
      <c r="U14" s="33"/>
      <c r="V14" s="33"/>
      <c r="W14" s="33"/>
      <c r="X14" s="33"/>
      <c r="Y14" s="52"/>
      <c r="Z14" s="52"/>
      <c r="AA14" s="52"/>
      <c r="AB14" s="52"/>
      <c r="AC14" s="53"/>
      <c r="AD14" s="54"/>
      <c r="AE14" s="55"/>
      <c r="AF14" s="52"/>
      <c r="AG14" s="52"/>
      <c r="AH14" s="65"/>
      <c r="AI14" s="65"/>
      <c r="AK14" s="64"/>
    </row>
    <row r="15" spans="1:37">
      <c r="A15" s="15" t="s">
        <v>38</v>
      </c>
      <c r="B15" s="16" t="s">
        <v>58</v>
      </c>
      <c r="C15" s="16"/>
      <c r="D15" s="16"/>
      <c r="E15" s="16"/>
      <c r="F15" s="16"/>
      <c r="G15" s="16"/>
      <c r="H15" s="16"/>
      <c r="I15" s="16"/>
      <c r="J15" s="16"/>
      <c r="K15" s="33"/>
      <c r="L15" s="33"/>
      <c r="M15" s="33"/>
      <c r="N15" s="33"/>
      <c r="O15" s="33"/>
      <c r="P15" s="33"/>
      <c r="Q15" s="33"/>
      <c r="R15" s="33"/>
      <c r="S15" s="33"/>
      <c r="T15" s="33"/>
      <c r="U15" s="33"/>
      <c r="V15" s="33"/>
      <c r="W15" s="33"/>
      <c r="X15" s="33"/>
      <c r="Y15" s="52"/>
      <c r="Z15" s="52"/>
      <c r="AA15" s="52"/>
      <c r="AB15" s="52"/>
      <c r="AC15" s="53"/>
      <c r="AD15" s="54"/>
      <c r="AE15" s="55"/>
      <c r="AF15" s="52"/>
      <c r="AG15" s="52"/>
      <c r="AH15" s="65"/>
      <c r="AI15" s="65"/>
      <c r="AK15" s="64"/>
    </row>
    <row r="16" spans="1:37">
      <c r="A16" s="15" t="s">
        <v>38</v>
      </c>
      <c r="B16" s="16" t="s">
        <v>59</v>
      </c>
      <c r="C16" s="16"/>
      <c r="D16" s="16"/>
      <c r="E16" s="16"/>
      <c r="F16" s="16"/>
      <c r="G16" s="16"/>
      <c r="H16" s="16"/>
      <c r="I16" s="16"/>
      <c r="J16" s="16"/>
      <c r="K16" s="33">
        <v>0</v>
      </c>
      <c r="L16" s="33">
        <v>0</v>
      </c>
      <c r="M16" s="33">
        <v>0</v>
      </c>
      <c r="N16" s="33">
        <v>0</v>
      </c>
      <c r="O16" s="33">
        <v>0</v>
      </c>
      <c r="P16" s="33"/>
      <c r="Q16" s="33">
        <v>0</v>
      </c>
      <c r="R16" s="33">
        <v>0</v>
      </c>
      <c r="S16" s="33">
        <v>0</v>
      </c>
      <c r="T16" s="33">
        <v>0</v>
      </c>
      <c r="U16" s="33">
        <v>0</v>
      </c>
      <c r="V16" s="33">
        <v>0</v>
      </c>
      <c r="W16" s="33">
        <v>0</v>
      </c>
      <c r="X16" s="33">
        <v>0</v>
      </c>
      <c r="Y16" s="52"/>
      <c r="Z16" s="52"/>
      <c r="AA16" s="52"/>
      <c r="AB16" s="52"/>
      <c r="AC16" s="53"/>
      <c r="AD16" s="54"/>
      <c r="AE16" s="55"/>
      <c r="AF16" s="52"/>
      <c r="AG16" s="52"/>
      <c r="AH16" s="65"/>
      <c r="AI16" s="65"/>
      <c r="AK16" s="64"/>
    </row>
    <row r="17" spans="1:37">
      <c r="A17" s="15" t="s">
        <v>36</v>
      </c>
      <c r="B17" s="16" t="s">
        <v>60</v>
      </c>
      <c r="C17" s="16"/>
      <c r="D17" s="16"/>
      <c r="E17" s="16"/>
      <c r="F17" s="16"/>
      <c r="G17" s="16"/>
      <c r="H17" s="16"/>
      <c r="I17" s="16"/>
      <c r="J17" s="16"/>
      <c r="K17" s="33">
        <f>SUM(K18+K19+K24+K26+K27+K28+K30)</f>
        <v>812.18</v>
      </c>
      <c r="L17" s="33">
        <f>SUM(L18+L19+L24+L26+L27+L28+L30)</f>
        <v>812.18</v>
      </c>
      <c r="M17" s="33">
        <f>SUM(M18+M19+M24+M26+M27+M28+M30)</f>
        <v>0</v>
      </c>
      <c r="N17" s="33">
        <f>SUM(N18+N19+N24+N26+N27+N28+N30)</f>
        <v>0</v>
      </c>
      <c r="O17" s="33">
        <f>SUM(O18+O19+O24+O26+O27+O28+O30)</f>
        <v>0</v>
      </c>
      <c r="P17" s="33"/>
      <c r="Q17" s="33">
        <f t="shared" ref="Q17:X17" si="9">SUM(Q18+Q19+Q24+Q26+Q27+Q28+Q30)</f>
        <v>0</v>
      </c>
      <c r="R17" s="33">
        <f t="shared" si="9"/>
        <v>0</v>
      </c>
      <c r="S17" s="33">
        <f t="shared" si="9"/>
        <v>0</v>
      </c>
      <c r="T17" s="33">
        <f t="shared" si="9"/>
        <v>0</v>
      </c>
      <c r="U17" s="33">
        <f t="shared" si="9"/>
        <v>0</v>
      </c>
      <c r="V17" s="33">
        <f t="shared" si="9"/>
        <v>695</v>
      </c>
      <c r="W17" s="33">
        <f t="shared" si="9"/>
        <v>0</v>
      </c>
      <c r="X17" s="33">
        <f t="shared" si="9"/>
        <v>0</v>
      </c>
      <c r="Y17" s="52"/>
      <c r="Z17" s="52"/>
      <c r="AA17" s="52"/>
      <c r="AB17" s="52"/>
      <c r="AC17" s="53"/>
      <c r="AD17" s="54"/>
      <c r="AE17" s="55"/>
      <c r="AF17" s="52"/>
      <c r="AG17" s="52"/>
      <c r="AH17" s="65"/>
      <c r="AI17" s="65"/>
      <c r="AK17" s="64"/>
    </row>
    <row r="18" spans="1:37">
      <c r="A18" s="15" t="s">
        <v>38</v>
      </c>
      <c r="B18" s="16" t="s">
        <v>61</v>
      </c>
      <c r="C18" s="16"/>
      <c r="D18" s="16"/>
      <c r="E18" s="16"/>
      <c r="F18" s="16"/>
      <c r="G18" s="16"/>
      <c r="H18" s="16"/>
      <c r="I18" s="16"/>
      <c r="J18" s="16"/>
      <c r="K18" s="33">
        <v>0</v>
      </c>
      <c r="L18" s="33">
        <v>0</v>
      </c>
      <c r="M18" s="33">
        <v>0</v>
      </c>
      <c r="N18" s="33">
        <v>0</v>
      </c>
      <c r="O18" s="33">
        <v>0</v>
      </c>
      <c r="P18" s="33"/>
      <c r="Q18" s="33">
        <v>0</v>
      </c>
      <c r="R18" s="33">
        <v>0</v>
      </c>
      <c r="S18" s="33">
        <v>0</v>
      </c>
      <c r="T18" s="33">
        <v>0</v>
      </c>
      <c r="U18" s="33">
        <v>0</v>
      </c>
      <c r="V18" s="33">
        <v>0</v>
      </c>
      <c r="W18" s="33">
        <v>0</v>
      </c>
      <c r="X18" s="33">
        <v>0</v>
      </c>
      <c r="Y18" s="52"/>
      <c r="Z18" s="52"/>
      <c r="AA18" s="52"/>
      <c r="AB18" s="52"/>
      <c r="AC18" s="53"/>
      <c r="AD18" s="54"/>
      <c r="AE18" s="55"/>
      <c r="AF18" s="52"/>
      <c r="AG18" s="52"/>
      <c r="AH18" s="65"/>
      <c r="AI18" s="65"/>
      <c r="AK18" s="64"/>
    </row>
    <row r="19" spans="1:37">
      <c r="A19" s="15" t="s">
        <v>38</v>
      </c>
      <c r="B19" s="16" t="s">
        <v>75</v>
      </c>
      <c r="C19" s="16"/>
      <c r="D19" s="16"/>
      <c r="E19" s="16"/>
      <c r="F19" s="16"/>
      <c r="G19" s="16"/>
      <c r="H19" s="16"/>
      <c r="I19" s="16"/>
      <c r="J19" s="16"/>
      <c r="K19" s="33">
        <f>SUM(K20:K23)</f>
        <v>148.18</v>
      </c>
      <c r="L19" s="33">
        <f t="shared" ref="L19:X19" si="10">SUM(L20:L23)</f>
        <v>148.18</v>
      </c>
      <c r="M19" s="33">
        <f t="shared" si="10"/>
        <v>0</v>
      </c>
      <c r="N19" s="33">
        <f t="shared" si="10"/>
        <v>0</v>
      </c>
      <c r="O19" s="33">
        <f t="shared" si="10"/>
        <v>0</v>
      </c>
      <c r="P19" s="33">
        <f t="shared" si="10"/>
        <v>0</v>
      </c>
      <c r="Q19" s="33">
        <f t="shared" si="10"/>
        <v>0</v>
      </c>
      <c r="R19" s="33">
        <f t="shared" si="10"/>
        <v>0</v>
      </c>
      <c r="S19" s="33">
        <f t="shared" si="10"/>
        <v>0</v>
      </c>
      <c r="T19" s="33">
        <f t="shared" si="10"/>
        <v>0</v>
      </c>
      <c r="U19" s="33">
        <f t="shared" si="10"/>
        <v>0</v>
      </c>
      <c r="V19" s="33">
        <f t="shared" si="10"/>
        <v>250</v>
      </c>
      <c r="W19" s="33">
        <f t="shared" si="10"/>
        <v>0</v>
      </c>
      <c r="X19" s="33">
        <f t="shared" si="10"/>
        <v>0</v>
      </c>
      <c r="Y19" s="52"/>
      <c r="Z19" s="52"/>
      <c r="AA19" s="52"/>
      <c r="AB19" s="52"/>
      <c r="AC19" s="53"/>
      <c r="AD19" s="54"/>
      <c r="AE19" s="55"/>
      <c r="AF19" s="52"/>
      <c r="AG19" s="52"/>
      <c r="AH19" s="65"/>
      <c r="AI19" s="65"/>
      <c r="AK19" s="64"/>
    </row>
    <row r="20" ht="42" customHeight="1" spans="1:37">
      <c r="A20" s="17">
        <v>4</v>
      </c>
      <c r="B20" s="17" t="s">
        <v>425</v>
      </c>
      <c r="C20" s="17" t="s">
        <v>76</v>
      </c>
      <c r="D20" s="21" t="s">
        <v>82</v>
      </c>
      <c r="E20" s="21" t="s">
        <v>42</v>
      </c>
      <c r="F20" s="18"/>
      <c r="G20" s="17">
        <v>2021.01</v>
      </c>
      <c r="H20" s="19">
        <v>2021.1</v>
      </c>
      <c r="I20" s="21" t="s">
        <v>83</v>
      </c>
      <c r="J20" s="21" t="s">
        <v>426</v>
      </c>
      <c r="K20" s="17">
        <v>4.78</v>
      </c>
      <c r="L20" s="17">
        <v>4.78</v>
      </c>
      <c r="M20" s="35"/>
      <c r="N20" s="35"/>
      <c r="O20" s="35"/>
      <c r="P20" s="35"/>
      <c r="Q20" s="35"/>
      <c r="R20" s="35"/>
      <c r="S20" s="35"/>
      <c r="T20" s="35"/>
      <c r="U20" s="35"/>
      <c r="V20" s="61">
        <v>153</v>
      </c>
      <c r="W20" s="20"/>
      <c r="X20" s="20"/>
      <c r="Y20" s="56" t="s">
        <v>427</v>
      </c>
      <c r="Z20" s="56" t="s">
        <v>428</v>
      </c>
      <c r="AA20" s="19" t="s">
        <v>85</v>
      </c>
      <c r="AB20" s="56" t="s">
        <v>86</v>
      </c>
      <c r="AC20" s="57" t="s">
        <v>71</v>
      </c>
      <c r="AD20" s="34" t="s">
        <v>72</v>
      </c>
      <c r="AE20" s="58" t="s">
        <v>396</v>
      </c>
      <c r="AF20" s="41" t="s">
        <v>53</v>
      </c>
      <c r="AG20" s="47"/>
      <c r="AH20" s="70"/>
      <c r="AI20" s="67"/>
      <c r="AK20" s="73" t="s">
        <v>74</v>
      </c>
    </row>
    <row r="21" ht="42" customHeight="1" spans="1:37">
      <c r="A21" s="17">
        <v>5</v>
      </c>
      <c r="B21" s="17" t="s">
        <v>429</v>
      </c>
      <c r="C21" s="21" t="s">
        <v>64</v>
      </c>
      <c r="D21" s="21" t="s">
        <v>87</v>
      </c>
      <c r="E21" s="21" t="s">
        <v>42</v>
      </c>
      <c r="F21" s="18"/>
      <c r="G21" s="17">
        <v>2021.01</v>
      </c>
      <c r="H21" s="19">
        <v>2021.1</v>
      </c>
      <c r="I21" s="21" t="s">
        <v>83</v>
      </c>
      <c r="J21" s="21" t="s">
        <v>430</v>
      </c>
      <c r="K21" s="17">
        <v>3.4</v>
      </c>
      <c r="L21" s="17">
        <v>3.4</v>
      </c>
      <c r="M21" s="35"/>
      <c r="N21" s="35"/>
      <c r="O21" s="35"/>
      <c r="P21" s="35"/>
      <c r="Q21" s="35"/>
      <c r="R21" s="35"/>
      <c r="S21" s="35"/>
      <c r="T21" s="35"/>
      <c r="U21" s="35"/>
      <c r="V21" s="61">
        <v>17</v>
      </c>
      <c r="W21" s="20"/>
      <c r="X21" s="20"/>
      <c r="Y21" s="56" t="s">
        <v>431</v>
      </c>
      <c r="Z21" s="56" t="s">
        <v>432</v>
      </c>
      <c r="AA21" s="19" t="s">
        <v>85</v>
      </c>
      <c r="AB21" s="56" t="s">
        <v>86</v>
      </c>
      <c r="AC21" s="57" t="s">
        <v>71</v>
      </c>
      <c r="AD21" s="34" t="s">
        <v>72</v>
      </c>
      <c r="AE21" s="58" t="s">
        <v>396</v>
      </c>
      <c r="AF21" s="41" t="s">
        <v>53</v>
      </c>
      <c r="AG21" s="47"/>
      <c r="AH21" s="70"/>
      <c r="AI21" s="67"/>
      <c r="AK21" s="73" t="s">
        <v>74</v>
      </c>
    </row>
    <row r="22" ht="42" customHeight="1" spans="1:37">
      <c r="A22" s="17">
        <v>6</v>
      </c>
      <c r="B22" s="17" t="s">
        <v>433</v>
      </c>
      <c r="C22" s="17" t="s">
        <v>76</v>
      </c>
      <c r="D22" s="21" t="s">
        <v>434</v>
      </c>
      <c r="E22" s="21" t="s">
        <v>42</v>
      </c>
      <c r="F22" s="18"/>
      <c r="G22" s="17">
        <v>2021.01</v>
      </c>
      <c r="H22" s="19">
        <v>2021.1</v>
      </c>
      <c r="I22" s="21" t="s">
        <v>107</v>
      </c>
      <c r="J22" s="37" t="s">
        <v>435</v>
      </c>
      <c r="K22" s="17">
        <v>50</v>
      </c>
      <c r="L22" s="17">
        <v>50</v>
      </c>
      <c r="M22" s="35"/>
      <c r="N22" s="35"/>
      <c r="O22" s="35"/>
      <c r="P22" s="35"/>
      <c r="Q22" s="35"/>
      <c r="R22" s="35"/>
      <c r="S22" s="35"/>
      <c r="T22" s="35"/>
      <c r="U22" s="35"/>
      <c r="V22" s="61">
        <v>50</v>
      </c>
      <c r="W22" s="20"/>
      <c r="X22" s="20"/>
      <c r="Y22" s="34" t="s">
        <v>436</v>
      </c>
      <c r="Z22" s="56" t="s">
        <v>437</v>
      </c>
      <c r="AA22" s="19" t="s">
        <v>85</v>
      </c>
      <c r="AB22" s="56" t="s">
        <v>86</v>
      </c>
      <c r="AC22" s="57" t="s">
        <v>71</v>
      </c>
      <c r="AD22" s="34" t="s">
        <v>72</v>
      </c>
      <c r="AE22" s="58" t="s">
        <v>396</v>
      </c>
      <c r="AF22" s="41" t="s">
        <v>53</v>
      </c>
      <c r="AG22" s="47"/>
      <c r="AH22" s="70"/>
      <c r="AI22" s="67"/>
      <c r="AK22" s="73" t="s">
        <v>74</v>
      </c>
    </row>
    <row r="23" ht="42" customHeight="1" spans="1:37">
      <c r="A23" s="21">
        <v>7</v>
      </c>
      <c r="B23" s="21" t="s">
        <v>438</v>
      </c>
      <c r="C23" s="17" t="s">
        <v>76</v>
      </c>
      <c r="D23" s="21" t="s">
        <v>439</v>
      </c>
      <c r="E23" s="21" t="s">
        <v>42</v>
      </c>
      <c r="F23" s="21"/>
      <c r="G23" s="21">
        <v>2021.01</v>
      </c>
      <c r="H23" s="21">
        <v>2021.1</v>
      </c>
      <c r="I23" s="21" t="s">
        <v>107</v>
      </c>
      <c r="J23" s="21" t="s">
        <v>440</v>
      </c>
      <c r="K23" s="21">
        <v>90</v>
      </c>
      <c r="L23" s="21">
        <v>90</v>
      </c>
      <c r="M23" s="21"/>
      <c r="N23" s="21"/>
      <c r="O23" s="21"/>
      <c r="P23" s="21"/>
      <c r="Q23" s="21"/>
      <c r="R23" s="21"/>
      <c r="S23" s="21"/>
      <c r="T23" s="21"/>
      <c r="U23" s="21"/>
      <c r="V23" s="21">
        <v>30</v>
      </c>
      <c r="W23" s="21"/>
      <c r="X23" s="21"/>
      <c r="Y23" s="21" t="s">
        <v>441</v>
      </c>
      <c r="Z23" s="21" t="s">
        <v>442</v>
      </c>
      <c r="AA23" s="21" t="s">
        <v>85</v>
      </c>
      <c r="AB23" s="21" t="s">
        <v>86</v>
      </c>
      <c r="AC23" s="21" t="s">
        <v>71</v>
      </c>
      <c r="AD23" s="21" t="s">
        <v>72</v>
      </c>
      <c r="AE23" s="21" t="s">
        <v>396</v>
      </c>
      <c r="AF23" s="21" t="s">
        <v>53</v>
      </c>
      <c r="AG23" s="21"/>
      <c r="AH23" s="21"/>
      <c r="AI23" s="21"/>
      <c r="AJ23" s="21"/>
      <c r="AK23" s="21" t="s">
        <v>74</v>
      </c>
    </row>
    <row r="24" spans="1:37">
      <c r="A24" s="15" t="s">
        <v>38</v>
      </c>
      <c r="B24" s="16" t="s">
        <v>89</v>
      </c>
      <c r="C24" s="16"/>
      <c r="D24" s="16"/>
      <c r="E24" s="16"/>
      <c r="F24" s="16"/>
      <c r="G24" s="16"/>
      <c r="H24" s="16"/>
      <c r="I24" s="16"/>
      <c r="J24" s="16"/>
      <c r="K24" s="33">
        <f>SUM(K25:K25)</f>
        <v>260</v>
      </c>
      <c r="L24" s="33">
        <f>SUM(L25:L25)</f>
        <v>260</v>
      </c>
      <c r="M24" s="33">
        <f>SUM(M25:M25)</f>
        <v>0</v>
      </c>
      <c r="N24" s="33">
        <f>SUM(N25:N25)</f>
        <v>0</v>
      </c>
      <c r="O24" s="33">
        <f>SUM(O25:O25)</f>
        <v>0</v>
      </c>
      <c r="P24" s="33"/>
      <c r="Q24" s="33">
        <f t="shared" ref="Q24:X24" si="11">SUM(Q25:Q25)</f>
        <v>0</v>
      </c>
      <c r="R24" s="33">
        <f t="shared" si="11"/>
        <v>0</v>
      </c>
      <c r="S24" s="33">
        <f t="shared" si="11"/>
        <v>0</v>
      </c>
      <c r="T24" s="33">
        <f t="shared" si="11"/>
        <v>0</v>
      </c>
      <c r="U24" s="33">
        <f t="shared" si="11"/>
        <v>0</v>
      </c>
      <c r="V24" s="33">
        <f t="shared" si="11"/>
        <v>30</v>
      </c>
      <c r="W24" s="33">
        <f t="shared" si="11"/>
        <v>0</v>
      </c>
      <c r="X24" s="33">
        <f t="shared" si="11"/>
        <v>0</v>
      </c>
      <c r="Y24" s="52"/>
      <c r="Z24" s="52"/>
      <c r="AA24" s="52"/>
      <c r="AB24" s="52"/>
      <c r="AC24" s="53"/>
      <c r="AD24" s="54"/>
      <c r="AE24" s="55"/>
      <c r="AF24" s="52"/>
      <c r="AG24" s="52"/>
      <c r="AH24" s="65"/>
      <c r="AI24" s="65"/>
      <c r="AK24" s="64"/>
    </row>
    <row r="25" ht="63" customHeight="1" spans="1:37">
      <c r="A25" s="20">
        <v>8</v>
      </c>
      <c r="B25" s="17" t="s">
        <v>443</v>
      </c>
      <c r="C25" s="17" t="s">
        <v>76</v>
      </c>
      <c r="D25" s="17" t="s">
        <v>90</v>
      </c>
      <c r="E25" s="17" t="s">
        <v>42</v>
      </c>
      <c r="F25" s="16"/>
      <c r="G25" s="17">
        <v>2021.01</v>
      </c>
      <c r="H25" s="19">
        <v>2021.1</v>
      </c>
      <c r="I25" s="17" t="s">
        <v>91</v>
      </c>
      <c r="J25" s="17" t="s">
        <v>444</v>
      </c>
      <c r="K25" s="17">
        <v>260</v>
      </c>
      <c r="L25" s="20">
        <v>260</v>
      </c>
      <c r="M25" s="36"/>
      <c r="N25" s="36"/>
      <c r="O25" s="36"/>
      <c r="P25" s="36"/>
      <c r="Q25" s="36"/>
      <c r="R25" s="36"/>
      <c r="S25" s="36"/>
      <c r="T25" s="36"/>
      <c r="U25" s="36"/>
      <c r="V25" s="61">
        <v>30</v>
      </c>
      <c r="W25" s="45"/>
      <c r="X25" s="36"/>
      <c r="Y25" s="59" t="s">
        <v>436</v>
      </c>
      <c r="Z25" s="59" t="s">
        <v>445</v>
      </c>
      <c r="AA25" s="17" t="s">
        <v>93</v>
      </c>
      <c r="AB25" s="17" t="s">
        <v>446</v>
      </c>
      <c r="AC25" s="57" t="s">
        <v>71</v>
      </c>
      <c r="AD25" s="34" t="s">
        <v>72</v>
      </c>
      <c r="AE25" s="58" t="s">
        <v>396</v>
      </c>
      <c r="AF25" s="41" t="s">
        <v>53</v>
      </c>
      <c r="AG25" s="73"/>
      <c r="AH25" s="65"/>
      <c r="AI25" s="65"/>
      <c r="AK25" s="73" t="s">
        <v>74</v>
      </c>
    </row>
    <row r="26" spans="1:37">
      <c r="A26" s="15" t="s">
        <v>38</v>
      </c>
      <c r="B26" s="16" t="s">
        <v>98</v>
      </c>
      <c r="C26" s="16"/>
      <c r="D26" s="16"/>
      <c r="E26" s="16"/>
      <c r="F26" s="16"/>
      <c r="G26" s="16"/>
      <c r="H26" s="16"/>
      <c r="I26" s="16"/>
      <c r="J26" s="16"/>
      <c r="K26" s="33">
        <v>0</v>
      </c>
      <c r="L26" s="33">
        <v>0</v>
      </c>
      <c r="M26" s="33">
        <v>0</v>
      </c>
      <c r="N26" s="33">
        <v>0</v>
      </c>
      <c r="O26" s="33">
        <v>0</v>
      </c>
      <c r="P26" s="33"/>
      <c r="Q26" s="33">
        <v>0</v>
      </c>
      <c r="R26" s="33">
        <v>0</v>
      </c>
      <c r="S26" s="33">
        <v>0</v>
      </c>
      <c r="T26" s="33">
        <v>0</v>
      </c>
      <c r="U26" s="33">
        <v>0</v>
      </c>
      <c r="V26" s="33">
        <v>89</v>
      </c>
      <c r="W26" s="33">
        <v>0</v>
      </c>
      <c r="X26" s="33">
        <v>0</v>
      </c>
      <c r="Y26" s="52"/>
      <c r="Z26" s="52"/>
      <c r="AA26" s="52"/>
      <c r="AB26" s="52"/>
      <c r="AC26" s="53"/>
      <c r="AD26" s="54"/>
      <c r="AE26" s="55"/>
      <c r="AF26" s="52"/>
      <c r="AG26" s="52"/>
      <c r="AH26" s="65"/>
      <c r="AI26" s="65"/>
      <c r="AK26" s="64"/>
    </row>
    <row r="27" spans="1:37">
      <c r="A27" s="15" t="s">
        <v>38</v>
      </c>
      <c r="B27" s="16" t="s">
        <v>101</v>
      </c>
      <c r="C27" s="16"/>
      <c r="D27" s="16"/>
      <c r="E27" s="16"/>
      <c r="F27" s="16"/>
      <c r="G27" s="16"/>
      <c r="H27" s="16"/>
      <c r="I27" s="16"/>
      <c r="J27" s="16"/>
      <c r="K27" s="33">
        <v>0</v>
      </c>
      <c r="L27" s="33">
        <v>0</v>
      </c>
      <c r="M27" s="33">
        <v>0</v>
      </c>
      <c r="N27" s="33">
        <v>0</v>
      </c>
      <c r="O27" s="33">
        <v>0</v>
      </c>
      <c r="P27" s="33">
        <v>0</v>
      </c>
      <c r="Q27" s="33">
        <v>0</v>
      </c>
      <c r="R27" s="33">
        <v>0</v>
      </c>
      <c r="S27" s="33">
        <v>0</v>
      </c>
      <c r="T27" s="33">
        <v>0</v>
      </c>
      <c r="U27" s="33">
        <v>0</v>
      </c>
      <c r="V27" s="33">
        <v>0</v>
      </c>
      <c r="W27" s="33">
        <v>0</v>
      </c>
      <c r="X27" s="33">
        <v>0</v>
      </c>
      <c r="Y27" s="52"/>
      <c r="Z27" s="52"/>
      <c r="AA27" s="52"/>
      <c r="AB27" s="52"/>
      <c r="AC27" s="53"/>
      <c r="AD27" s="54"/>
      <c r="AE27" s="55"/>
      <c r="AF27" s="52"/>
      <c r="AG27" s="52"/>
      <c r="AH27" s="65"/>
      <c r="AI27" s="65"/>
      <c r="AK27" s="64"/>
    </row>
    <row r="28" spans="1:37">
      <c r="A28" s="15" t="s">
        <v>38</v>
      </c>
      <c r="B28" s="16" t="s">
        <v>105</v>
      </c>
      <c r="C28" s="16"/>
      <c r="D28" s="16"/>
      <c r="E28" s="16"/>
      <c r="F28" s="16"/>
      <c r="G28" s="16"/>
      <c r="H28" s="16"/>
      <c r="I28" s="16"/>
      <c r="J28" s="16"/>
      <c r="K28" s="33">
        <f>SUM(K29)</f>
        <v>380</v>
      </c>
      <c r="L28" s="33">
        <f t="shared" ref="L28:X28" si="12">SUM(L29)</f>
        <v>380</v>
      </c>
      <c r="M28" s="33">
        <f t="shared" si="12"/>
        <v>0</v>
      </c>
      <c r="N28" s="33">
        <f t="shared" si="12"/>
        <v>0</v>
      </c>
      <c r="O28" s="33">
        <f t="shared" si="12"/>
        <v>0</v>
      </c>
      <c r="P28" s="33">
        <f t="shared" si="12"/>
        <v>0</v>
      </c>
      <c r="Q28" s="33">
        <f t="shared" si="12"/>
        <v>0</v>
      </c>
      <c r="R28" s="33">
        <f t="shared" si="12"/>
        <v>0</v>
      </c>
      <c r="S28" s="33">
        <f t="shared" si="12"/>
        <v>0</v>
      </c>
      <c r="T28" s="33">
        <f t="shared" si="12"/>
        <v>0</v>
      </c>
      <c r="U28" s="33">
        <f t="shared" si="12"/>
        <v>0</v>
      </c>
      <c r="V28" s="33">
        <f t="shared" si="12"/>
        <v>50</v>
      </c>
      <c r="W28" s="33">
        <f t="shared" si="12"/>
        <v>0</v>
      </c>
      <c r="X28" s="33">
        <f t="shared" si="12"/>
        <v>0</v>
      </c>
      <c r="Y28" s="52"/>
      <c r="Z28" s="52"/>
      <c r="AA28" s="52"/>
      <c r="AB28" s="52"/>
      <c r="AC28" s="53"/>
      <c r="AD28" s="54"/>
      <c r="AE28" s="55"/>
      <c r="AF28" s="52"/>
      <c r="AG28" s="52"/>
      <c r="AH28" s="65"/>
      <c r="AI28" s="65"/>
      <c r="AK28" s="64"/>
    </row>
    <row r="29" ht="68.1" customHeight="1" spans="1:37">
      <c r="A29" s="20">
        <v>9</v>
      </c>
      <c r="B29" s="17" t="s">
        <v>447</v>
      </c>
      <c r="C29" s="21" t="s">
        <v>76</v>
      </c>
      <c r="D29" s="21" t="s">
        <v>448</v>
      </c>
      <c r="E29" s="17" t="s">
        <v>42</v>
      </c>
      <c r="F29" s="16"/>
      <c r="G29" s="17">
        <v>2021.01</v>
      </c>
      <c r="H29" s="19">
        <v>2021.1</v>
      </c>
      <c r="I29" s="17" t="s">
        <v>107</v>
      </c>
      <c r="J29" s="17" t="s">
        <v>449</v>
      </c>
      <c r="K29" s="17">
        <v>380</v>
      </c>
      <c r="L29" s="17">
        <v>380</v>
      </c>
      <c r="M29" s="36"/>
      <c r="N29" s="36"/>
      <c r="O29" s="36"/>
      <c r="P29" s="36"/>
      <c r="Q29" s="36"/>
      <c r="R29" s="36"/>
      <c r="S29" s="36"/>
      <c r="T29" s="36"/>
      <c r="U29" s="36"/>
      <c r="V29" s="58">
        <v>50</v>
      </c>
      <c r="W29" s="36"/>
      <c r="X29" s="36"/>
      <c r="Y29" s="60" t="s">
        <v>450</v>
      </c>
      <c r="Z29" s="60" t="s">
        <v>451</v>
      </c>
      <c r="AA29" s="19" t="s">
        <v>85</v>
      </c>
      <c r="AB29" s="56" t="s">
        <v>86</v>
      </c>
      <c r="AC29" s="57" t="s">
        <v>71</v>
      </c>
      <c r="AD29" s="34" t="s">
        <v>72</v>
      </c>
      <c r="AE29" s="58" t="s">
        <v>396</v>
      </c>
      <c r="AF29" s="41" t="s">
        <v>53</v>
      </c>
      <c r="AG29" s="73"/>
      <c r="AH29" s="65"/>
      <c r="AI29" s="65"/>
      <c r="AK29" s="73" t="s">
        <v>74</v>
      </c>
    </row>
    <row r="30" spans="1:37">
      <c r="A30" s="15" t="s">
        <v>38</v>
      </c>
      <c r="B30" s="16" t="s">
        <v>109</v>
      </c>
      <c r="C30" s="16"/>
      <c r="D30" s="16"/>
      <c r="E30" s="16"/>
      <c r="F30" s="16"/>
      <c r="G30" s="16"/>
      <c r="H30" s="16"/>
      <c r="I30" s="16"/>
      <c r="J30" s="16"/>
      <c r="K30" s="33">
        <f>K31</f>
        <v>24</v>
      </c>
      <c r="L30" s="33">
        <f>L31</f>
        <v>24</v>
      </c>
      <c r="M30" s="33">
        <f>M31</f>
        <v>0</v>
      </c>
      <c r="N30" s="33">
        <f>N31</f>
        <v>0</v>
      </c>
      <c r="O30" s="33">
        <f>O31</f>
        <v>0</v>
      </c>
      <c r="P30" s="33"/>
      <c r="Q30" s="33">
        <f t="shared" ref="Q30:X30" si="13">Q31</f>
        <v>0</v>
      </c>
      <c r="R30" s="33">
        <f t="shared" si="13"/>
        <v>0</v>
      </c>
      <c r="S30" s="33">
        <f t="shared" si="13"/>
        <v>0</v>
      </c>
      <c r="T30" s="33">
        <f t="shared" si="13"/>
        <v>0</v>
      </c>
      <c r="U30" s="33">
        <f t="shared" si="13"/>
        <v>0</v>
      </c>
      <c r="V30" s="33">
        <f t="shared" si="13"/>
        <v>276</v>
      </c>
      <c r="W30" s="33">
        <f t="shared" si="13"/>
        <v>0</v>
      </c>
      <c r="X30" s="33">
        <f t="shared" si="13"/>
        <v>0</v>
      </c>
      <c r="Y30" s="52"/>
      <c r="Z30" s="52"/>
      <c r="AA30" s="52"/>
      <c r="AB30" s="52"/>
      <c r="AC30" s="53"/>
      <c r="AD30" s="54"/>
      <c r="AE30" s="55"/>
      <c r="AF30" s="52"/>
      <c r="AG30" s="52"/>
      <c r="AH30" s="65"/>
      <c r="AI30" s="65"/>
      <c r="AK30" s="64"/>
    </row>
    <row r="31" ht="59.1" customHeight="1" spans="1:37">
      <c r="A31" s="17">
        <v>10</v>
      </c>
      <c r="B31" s="17" t="s">
        <v>452</v>
      </c>
      <c r="C31" s="17" t="s">
        <v>76</v>
      </c>
      <c r="D31" s="17" t="s">
        <v>110</v>
      </c>
      <c r="E31" s="17" t="s">
        <v>42</v>
      </c>
      <c r="F31" s="22"/>
      <c r="G31" s="17">
        <v>2021.01</v>
      </c>
      <c r="H31" s="19">
        <v>2021.1</v>
      </c>
      <c r="I31" s="17" t="s">
        <v>111</v>
      </c>
      <c r="J31" s="17" t="s">
        <v>453</v>
      </c>
      <c r="K31" s="17">
        <v>24</v>
      </c>
      <c r="L31" s="17">
        <v>24</v>
      </c>
      <c r="M31" s="35"/>
      <c r="N31" s="35"/>
      <c r="O31" s="35"/>
      <c r="P31" s="35"/>
      <c r="Q31" s="35"/>
      <c r="R31" s="35"/>
      <c r="S31" s="35"/>
      <c r="T31" s="35"/>
      <c r="U31" s="35"/>
      <c r="V31" s="46">
        <v>276</v>
      </c>
      <c r="W31" s="47"/>
      <c r="X31" s="47"/>
      <c r="Y31" s="34" t="s">
        <v>454</v>
      </c>
      <c r="Z31" s="41" t="s">
        <v>455</v>
      </c>
      <c r="AA31" s="61" t="s">
        <v>48</v>
      </c>
      <c r="AB31" s="34" t="s">
        <v>456</v>
      </c>
      <c r="AC31" s="57" t="s">
        <v>71</v>
      </c>
      <c r="AD31" s="34" t="s">
        <v>72</v>
      </c>
      <c r="AE31" s="58" t="s">
        <v>396</v>
      </c>
      <c r="AF31" s="41" t="s">
        <v>53</v>
      </c>
      <c r="AG31" s="73"/>
      <c r="AH31" s="72"/>
      <c r="AI31" s="67"/>
      <c r="AK31" s="73" t="s">
        <v>74</v>
      </c>
    </row>
    <row r="32" spans="1:37">
      <c r="A32" s="15" t="s">
        <v>36</v>
      </c>
      <c r="B32" s="16" t="s">
        <v>114</v>
      </c>
      <c r="C32" s="16"/>
      <c r="D32" s="16"/>
      <c r="E32" s="16"/>
      <c r="F32" s="16"/>
      <c r="G32" s="16"/>
      <c r="H32" s="16"/>
      <c r="I32" s="16"/>
      <c r="J32" s="16"/>
      <c r="K32" s="33">
        <f>SUM(K33+K43+K44+K45+K54+K58)</f>
        <v>12022.04</v>
      </c>
      <c r="L32" s="33">
        <f>SUM(L33+L43+L44+L45+L54+L58)</f>
        <v>1204.47</v>
      </c>
      <c r="M32" s="33">
        <f>SUM(M33+M43+M44+M45+M54+M58)</f>
        <v>540</v>
      </c>
      <c r="N32" s="33">
        <f>SUM(N33+N43+N44+N45+N54+N58)</f>
        <v>856</v>
      </c>
      <c r="O32" s="33">
        <f>SUM(O33+O43+O44+O45+O54+O58)</f>
        <v>0</v>
      </c>
      <c r="P32" s="33"/>
      <c r="Q32" s="33">
        <f t="shared" ref="Q32:X32" si="14">SUM(Q33+Q43+Q44+Q45+Q54+Q58)</f>
        <v>3768.57</v>
      </c>
      <c r="R32" s="33">
        <f t="shared" si="14"/>
        <v>0</v>
      </c>
      <c r="S32" s="33">
        <f t="shared" si="14"/>
        <v>1500</v>
      </c>
      <c r="T32" s="33">
        <f t="shared" si="14"/>
        <v>0</v>
      </c>
      <c r="U32" s="33">
        <f t="shared" si="14"/>
        <v>4153</v>
      </c>
      <c r="V32" s="33">
        <f t="shared" si="14"/>
        <v>1634</v>
      </c>
      <c r="W32" s="33">
        <f t="shared" si="14"/>
        <v>0</v>
      </c>
      <c r="X32" s="33">
        <f t="shared" si="14"/>
        <v>0</v>
      </c>
      <c r="Y32" s="52"/>
      <c r="Z32" s="52"/>
      <c r="AA32" s="52"/>
      <c r="AB32" s="52"/>
      <c r="AC32" s="53"/>
      <c r="AD32" s="54"/>
      <c r="AE32" s="55"/>
      <c r="AF32" s="52"/>
      <c r="AG32" s="52"/>
      <c r="AH32" s="65"/>
      <c r="AI32" s="65"/>
      <c r="AK32" s="64"/>
    </row>
    <row r="33" spans="1:37">
      <c r="A33" s="15" t="s">
        <v>38</v>
      </c>
      <c r="B33" s="16" t="s">
        <v>115</v>
      </c>
      <c r="C33" s="16"/>
      <c r="D33" s="16"/>
      <c r="E33" s="16"/>
      <c r="F33" s="16"/>
      <c r="G33" s="16"/>
      <c r="H33" s="16"/>
      <c r="I33" s="16"/>
      <c r="J33" s="16"/>
      <c r="K33" s="33">
        <f>SUM(K34:K42)</f>
        <v>1699.04</v>
      </c>
      <c r="L33" s="33">
        <f t="shared" ref="L33:X33" si="15">SUM(L34:L42)</f>
        <v>1044.47</v>
      </c>
      <c r="M33" s="33">
        <f t="shared" si="15"/>
        <v>0</v>
      </c>
      <c r="N33" s="33">
        <f t="shared" si="15"/>
        <v>0</v>
      </c>
      <c r="O33" s="33">
        <f t="shared" si="15"/>
        <v>0</v>
      </c>
      <c r="P33" s="33">
        <f t="shared" si="15"/>
        <v>0</v>
      </c>
      <c r="Q33" s="33">
        <f t="shared" si="15"/>
        <v>654.57</v>
      </c>
      <c r="R33" s="33">
        <f t="shared" si="15"/>
        <v>0</v>
      </c>
      <c r="S33" s="33">
        <f t="shared" si="15"/>
        <v>0</v>
      </c>
      <c r="T33" s="33">
        <f t="shared" si="15"/>
        <v>0</v>
      </c>
      <c r="U33" s="33">
        <f t="shared" si="15"/>
        <v>0</v>
      </c>
      <c r="V33" s="33">
        <f t="shared" si="15"/>
        <v>958</v>
      </c>
      <c r="W33" s="33">
        <f t="shared" si="15"/>
        <v>0</v>
      </c>
      <c r="X33" s="33">
        <f t="shared" si="15"/>
        <v>0</v>
      </c>
      <c r="Y33" s="52"/>
      <c r="Z33" s="52"/>
      <c r="AA33" s="52"/>
      <c r="AB33" s="52"/>
      <c r="AC33" s="53"/>
      <c r="AD33" s="54"/>
      <c r="AE33" s="55"/>
      <c r="AF33" s="52"/>
      <c r="AG33" s="52"/>
      <c r="AH33" s="65"/>
      <c r="AI33" s="65"/>
      <c r="AK33" s="64"/>
    </row>
    <row r="34" ht="42.75" spans="1:37">
      <c r="A34" s="17">
        <v>11</v>
      </c>
      <c r="B34" s="17" t="s">
        <v>457</v>
      </c>
      <c r="C34" s="20" t="s">
        <v>64</v>
      </c>
      <c r="D34" s="19" t="s">
        <v>458</v>
      </c>
      <c r="E34" s="17" t="s">
        <v>42</v>
      </c>
      <c r="F34" s="23" t="s">
        <v>64</v>
      </c>
      <c r="G34" s="17">
        <v>2021.01</v>
      </c>
      <c r="H34" s="19">
        <v>2021.1</v>
      </c>
      <c r="I34" s="19" t="s">
        <v>459</v>
      </c>
      <c r="J34" s="19" t="s">
        <v>460</v>
      </c>
      <c r="K34" s="17">
        <v>80</v>
      </c>
      <c r="L34" s="17">
        <v>80</v>
      </c>
      <c r="M34" s="35"/>
      <c r="N34" s="35"/>
      <c r="O34" s="35"/>
      <c r="P34" s="35"/>
      <c r="Q34" s="35"/>
      <c r="R34" s="35"/>
      <c r="S34" s="35"/>
      <c r="T34" s="35"/>
      <c r="U34" s="35"/>
      <c r="V34" s="48">
        <v>66</v>
      </c>
      <c r="W34" s="20"/>
      <c r="X34" s="20"/>
      <c r="Y34" s="59" t="s">
        <v>120</v>
      </c>
      <c r="Z34" s="59" t="s">
        <v>461</v>
      </c>
      <c r="AA34" s="17" t="s">
        <v>80</v>
      </c>
      <c r="AB34" s="17" t="s">
        <v>81</v>
      </c>
      <c r="AC34" s="57" t="s">
        <v>71</v>
      </c>
      <c r="AD34" s="34" t="s">
        <v>72</v>
      </c>
      <c r="AE34" s="58" t="s">
        <v>396</v>
      </c>
      <c r="AF34" s="41" t="s">
        <v>53</v>
      </c>
      <c r="AG34" s="47" t="s">
        <v>54</v>
      </c>
      <c r="AH34" s="66" t="s">
        <v>462</v>
      </c>
      <c r="AI34" s="67"/>
      <c r="AK34" s="73" t="s">
        <v>74</v>
      </c>
    </row>
    <row r="35" ht="45" customHeight="1" spans="1:37">
      <c r="A35" s="17">
        <v>12</v>
      </c>
      <c r="B35" s="17" t="s">
        <v>463</v>
      </c>
      <c r="C35" s="17" t="s">
        <v>64</v>
      </c>
      <c r="D35" s="17" t="s">
        <v>124</v>
      </c>
      <c r="E35" s="17" t="s">
        <v>42</v>
      </c>
      <c r="F35" s="23"/>
      <c r="G35" s="17">
        <v>2021.01</v>
      </c>
      <c r="H35" s="19">
        <v>2021.1</v>
      </c>
      <c r="I35" s="17" t="s">
        <v>125</v>
      </c>
      <c r="J35" s="34" t="s">
        <v>126</v>
      </c>
      <c r="K35" s="21">
        <v>300</v>
      </c>
      <c r="L35" s="21">
        <v>300</v>
      </c>
      <c r="M35" s="35"/>
      <c r="N35" s="35"/>
      <c r="O35" s="35"/>
      <c r="P35" s="35"/>
      <c r="Q35" s="35"/>
      <c r="R35" s="35"/>
      <c r="S35" s="35"/>
      <c r="T35" s="35"/>
      <c r="U35" s="35"/>
      <c r="V35" s="17">
        <v>99</v>
      </c>
      <c r="W35" s="20"/>
      <c r="X35" s="20"/>
      <c r="Y35" s="59" t="s">
        <v>464</v>
      </c>
      <c r="Z35" s="59" t="s">
        <v>465</v>
      </c>
      <c r="AA35" s="17" t="s">
        <v>93</v>
      </c>
      <c r="AB35" s="17" t="s">
        <v>446</v>
      </c>
      <c r="AC35" s="57" t="s">
        <v>71</v>
      </c>
      <c r="AD35" s="34" t="s">
        <v>72</v>
      </c>
      <c r="AE35" s="58" t="s">
        <v>396</v>
      </c>
      <c r="AF35" s="41" t="s">
        <v>53</v>
      </c>
      <c r="AG35" s="47"/>
      <c r="AH35" s="66"/>
      <c r="AI35" s="67"/>
      <c r="AK35" s="73" t="s">
        <v>74</v>
      </c>
    </row>
    <row r="36" ht="45" customHeight="1" spans="1:37">
      <c r="A36" s="17">
        <v>13</v>
      </c>
      <c r="B36" s="17" t="s">
        <v>466</v>
      </c>
      <c r="C36" s="17" t="s">
        <v>64</v>
      </c>
      <c r="D36" s="17" t="s">
        <v>127</v>
      </c>
      <c r="E36" s="17" t="s">
        <v>42</v>
      </c>
      <c r="F36" s="23"/>
      <c r="G36" s="17">
        <v>2021.01</v>
      </c>
      <c r="H36" s="19">
        <v>2021.1</v>
      </c>
      <c r="I36" s="17" t="s">
        <v>103</v>
      </c>
      <c r="J36" s="17" t="s">
        <v>467</v>
      </c>
      <c r="K36" s="17">
        <v>250</v>
      </c>
      <c r="L36" s="17"/>
      <c r="M36" s="17"/>
      <c r="N36" s="35"/>
      <c r="O36" s="35"/>
      <c r="P36" s="35"/>
      <c r="Q36" s="35">
        <v>250</v>
      </c>
      <c r="R36" s="35"/>
      <c r="S36" s="35"/>
      <c r="T36" s="35"/>
      <c r="U36" s="35"/>
      <c r="V36" s="61">
        <v>26</v>
      </c>
      <c r="W36" s="20"/>
      <c r="X36" s="20"/>
      <c r="Y36" s="59" t="s">
        <v>468</v>
      </c>
      <c r="Z36" s="59" t="s">
        <v>469</v>
      </c>
      <c r="AA36" s="17" t="s">
        <v>93</v>
      </c>
      <c r="AB36" s="17" t="s">
        <v>446</v>
      </c>
      <c r="AC36" s="57" t="s">
        <v>71</v>
      </c>
      <c r="AD36" s="34" t="s">
        <v>72</v>
      </c>
      <c r="AE36" s="58" t="s">
        <v>396</v>
      </c>
      <c r="AF36" s="41" t="s">
        <v>53</v>
      </c>
      <c r="AG36" s="47"/>
      <c r="AH36" s="66"/>
      <c r="AI36" s="67"/>
      <c r="AK36" s="73" t="s">
        <v>74</v>
      </c>
    </row>
    <row r="37" ht="45" customHeight="1" spans="1:37">
      <c r="A37" s="17">
        <v>14</v>
      </c>
      <c r="B37" s="17" t="s">
        <v>470</v>
      </c>
      <c r="C37" s="17" t="s">
        <v>64</v>
      </c>
      <c r="D37" s="17" t="s">
        <v>471</v>
      </c>
      <c r="E37" s="17" t="s">
        <v>42</v>
      </c>
      <c r="F37" s="23"/>
      <c r="G37" s="17">
        <v>2021.01</v>
      </c>
      <c r="H37" s="19">
        <v>2021.1</v>
      </c>
      <c r="I37" s="21" t="s">
        <v>138</v>
      </c>
      <c r="J37" s="17" t="s">
        <v>139</v>
      </c>
      <c r="K37" s="17">
        <v>150</v>
      </c>
      <c r="L37" s="17">
        <v>45.4300000000003</v>
      </c>
      <c r="M37" s="17"/>
      <c r="N37" s="35"/>
      <c r="O37" s="35"/>
      <c r="P37" s="35"/>
      <c r="Q37" s="35">
        <v>104.57</v>
      </c>
      <c r="R37" s="35"/>
      <c r="S37" s="35"/>
      <c r="T37" s="35"/>
      <c r="U37" s="35"/>
      <c r="V37" s="46">
        <v>19</v>
      </c>
      <c r="W37" s="20"/>
      <c r="X37" s="20"/>
      <c r="Y37" s="34" t="s">
        <v>120</v>
      </c>
      <c r="Z37" s="34" t="s">
        <v>472</v>
      </c>
      <c r="AA37" s="17" t="s">
        <v>140</v>
      </c>
      <c r="AB37" s="17" t="s">
        <v>473</v>
      </c>
      <c r="AC37" s="17" t="s">
        <v>71</v>
      </c>
      <c r="AD37" s="17" t="s">
        <v>72</v>
      </c>
      <c r="AE37" s="17" t="s">
        <v>396</v>
      </c>
      <c r="AF37" s="17" t="s">
        <v>53</v>
      </c>
      <c r="AG37" s="47"/>
      <c r="AH37" s="66"/>
      <c r="AI37" s="67"/>
      <c r="AK37" s="73" t="s">
        <v>74</v>
      </c>
    </row>
    <row r="38" ht="45" customHeight="1" spans="1:37">
      <c r="A38" s="17">
        <v>15</v>
      </c>
      <c r="B38" s="17" t="s">
        <v>474</v>
      </c>
      <c r="C38" s="21" t="s">
        <v>64</v>
      </c>
      <c r="D38" s="21" t="s">
        <v>475</v>
      </c>
      <c r="E38" s="21" t="s">
        <v>42</v>
      </c>
      <c r="F38" s="23"/>
      <c r="G38" s="17">
        <v>2021.01</v>
      </c>
      <c r="H38" s="19">
        <v>2021.1</v>
      </c>
      <c r="I38" s="21" t="s">
        <v>476</v>
      </c>
      <c r="J38" s="21" t="s">
        <v>477</v>
      </c>
      <c r="K38" s="17">
        <v>14.04</v>
      </c>
      <c r="L38" s="17">
        <v>14.04</v>
      </c>
      <c r="M38" s="17"/>
      <c r="N38" s="35"/>
      <c r="O38" s="35"/>
      <c r="P38" s="35"/>
      <c r="Q38" s="35"/>
      <c r="R38" s="35"/>
      <c r="S38" s="35"/>
      <c r="T38" s="35"/>
      <c r="U38" s="35"/>
      <c r="V38" s="207">
        <v>106</v>
      </c>
      <c r="W38" s="20"/>
      <c r="X38" s="20"/>
      <c r="Y38" s="60" t="s">
        <v>120</v>
      </c>
      <c r="Z38" s="60" t="s">
        <v>478</v>
      </c>
      <c r="AA38" s="17" t="s">
        <v>85</v>
      </c>
      <c r="AB38" s="17" t="s">
        <v>86</v>
      </c>
      <c r="AC38" s="17" t="s">
        <v>71</v>
      </c>
      <c r="AD38" s="17" t="s">
        <v>72</v>
      </c>
      <c r="AE38" s="17" t="s">
        <v>396</v>
      </c>
      <c r="AF38" s="17" t="s">
        <v>53</v>
      </c>
      <c r="AG38" s="47"/>
      <c r="AH38" s="66"/>
      <c r="AI38" s="67"/>
      <c r="AK38" s="73" t="s">
        <v>74</v>
      </c>
    </row>
    <row r="39" ht="45" customHeight="1" spans="1:37">
      <c r="A39" s="17">
        <v>16</v>
      </c>
      <c r="B39" s="17" t="s">
        <v>479</v>
      </c>
      <c r="C39" s="21" t="s">
        <v>64</v>
      </c>
      <c r="D39" s="21" t="s">
        <v>480</v>
      </c>
      <c r="E39" s="21" t="s">
        <v>42</v>
      </c>
      <c r="F39" s="23"/>
      <c r="G39" s="17">
        <v>2021.01</v>
      </c>
      <c r="H39" s="19">
        <v>2021.1</v>
      </c>
      <c r="I39" s="21" t="s">
        <v>411</v>
      </c>
      <c r="J39" s="21" t="s">
        <v>481</v>
      </c>
      <c r="K39" s="17">
        <v>200</v>
      </c>
      <c r="L39" s="17"/>
      <c r="M39" s="17"/>
      <c r="N39" s="35"/>
      <c r="O39" s="35"/>
      <c r="P39" s="35"/>
      <c r="Q39" s="35">
        <v>200</v>
      </c>
      <c r="R39" s="35"/>
      <c r="S39" s="35"/>
      <c r="T39" s="35"/>
      <c r="U39" s="35"/>
      <c r="V39" s="207">
        <v>86</v>
      </c>
      <c r="W39" s="20"/>
      <c r="X39" s="20"/>
      <c r="Y39" s="60" t="s">
        <v>120</v>
      </c>
      <c r="Z39" s="60" t="s">
        <v>482</v>
      </c>
      <c r="AA39" s="17" t="s">
        <v>85</v>
      </c>
      <c r="AB39" s="17" t="s">
        <v>86</v>
      </c>
      <c r="AC39" s="17" t="s">
        <v>71</v>
      </c>
      <c r="AD39" s="17" t="s">
        <v>72</v>
      </c>
      <c r="AE39" s="17" t="s">
        <v>396</v>
      </c>
      <c r="AF39" s="17" t="s">
        <v>53</v>
      </c>
      <c r="AG39" s="47"/>
      <c r="AH39" s="66"/>
      <c r="AI39" s="67"/>
      <c r="AK39" s="73" t="s">
        <v>74</v>
      </c>
    </row>
    <row r="40" ht="45" customHeight="1" spans="1:37">
      <c r="A40" s="17">
        <v>17</v>
      </c>
      <c r="B40" s="17" t="s">
        <v>483</v>
      </c>
      <c r="C40" s="21" t="s">
        <v>64</v>
      </c>
      <c r="D40" s="21" t="s">
        <v>484</v>
      </c>
      <c r="E40" s="21" t="s">
        <v>42</v>
      </c>
      <c r="F40" s="23"/>
      <c r="G40" s="17">
        <v>2021.01</v>
      </c>
      <c r="H40" s="19">
        <v>2021.1</v>
      </c>
      <c r="I40" s="21" t="s">
        <v>96</v>
      </c>
      <c r="J40" s="21" t="s">
        <v>485</v>
      </c>
      <c r="K40" s="17">
        <v>25</v>
      </c>
      <c r="L40" s="17">
        <v>25</v>
      </c>
      <c r="M40" s="17"/>
      <c r="N40" s="35"/>
      <c r="O40" s="35"/>
      <c r="P40" s="35"/>
      <c r="Q40" s="35"/>
      <c r="R40" s="35"/>
      <c r="S40" s="35"/>
      <c r="T40" s="35"/>
      <c r="U40" s="35"/>
      <c r="V40" s="207">
        <v>49</v>
      </c>
      <c r="W40" s="20"/>
      <c r="X40" s="20"/>
      <c r="Y40" s="60" t="s">
        <v>120</v>
      </c>
      <c r="Z40" s="60" t="s">
        <v>486</v>
      </c>
      <c r="AA40" s="17" t="s">
        <v>85</v>
      </c>
      <c r="AB40" s="17" t="s">
        <v>86</v>
      </c>
      <c r="AC40" s="17" t="s">
        <v>71</v>
      </c>
      <c r="AD40" s="17" t="s">
        <v>72</v>
      </c>
      <c r="AE40" s="17" t="s">
        <v>396</v>
      </c>
      <c r="AF40" s="17" t="s">
        <v>53</v>
      </c>
      <c r="AG40" s="47"/>
      <c r="AH40" s="66"/>
      <c r="AI40" s="67"/>
      <c r="AK40" s="73" t="s">
        <v>74</v>
      </c>
    </row>
    <row r="41" ht="45" customHeight="1" spans="1:37">
      <c r="A41" s="17">
        <v>18</v>
      </c>
      <c r="B41" s="17" t="s">
        <v>487</v>
      </c>
      <c r="C41" s="17" t="s">
        <v>64</v>
      </c>
      <c r="D41" s="19" t="s">
        <v>163</v>
      </c>
      <c r="E41" s="21" t="s">
        <v>42</v>
      </c>
      <c r="F41" s="23"/>
      <c r="G41" s="17">
        <v>2021.01</v>
      </c>
      <c r="H41" s="19">
        <v>2021.1</v>
      </c>
      <c r="I41" s="19" t="s">
        <v>164</v>
      </c>
      <c r="J41" s="19" t="s">
        <v>488</v>
      </c>
      <c r="K41" s="17">
        <v>150</v>
      </c>
      <c r="L41" s="21">
        <v>100</v>
      </c>
      <c r="M41" s="35"/>
      <c r="N41" s="17"/>
      <c r="O41" s="35"/>
      <c r="P41" s="35"/>
      <c r="Q41" s="35">
        <v>50</v>
      </c>
      <c r="R41" s="35"/>
      <c r="S41" s="35"/>
      <c r="T41" s="35"/>
      <c r="U41" s="35"/>
      <c r="V41" s="46">
        <v>451</v>
      </c>
      <c r="W41" s="20"/>
      <c r="X41" s="20"/>
      <c r="Y41" s="19" t="s">
        <v>489</v>
      </c>
      <c r="Z41" s="19" t="s">
        <v>490</v>
      </c>
      <c r="AA41" s="17" t="s">
        <v>166</v>
      </c>
      <c r="AB41" s="17" t="s">
        <v>167</v>
      </c>
      <c r="AC41" s="17" t="s">
        <v>71</v>
      </c>
      <c r="AD41" s="17" t="s">
        <v>72</v>
      </c>
      <c r="AE41" s="17" t="s">
        <v>396</v>
      </c>
      <c r="AF41" s="17" t="s">
        <v>53</v>
      </c>
      <c r="AG41" s="47"/>
      <c r="AH41" s="66"/>
      <c r="AI41" s="67"/>
      <c r="AK41" s="73" t="s">
        <v>74</v>
      </c>
    </row>
    <row r="42" ht="45" customHeight="1" spans="1:37">
      <c r="A42" s="17">
        <v>19</v>
      </c>
      <c r="B42" s="17" t="s">
        <v>491</v>
      </c>
      <c r="C42" s="17" t="s">
        <v>64</v>
      </c>
      <c r="D42" s="17" t="s">
        <v>117</v>
      </c>
      <c r="E42" s="21" t="s">
        <v>42</v>
      </c>
      <c r="F42" s="23"/>
      <c r="G42" s="17">
        <v>2021.01</v>
      </c>
      <c r="H42" s="19">
        <v>2021.1</v>
      </c>
      <c r="I42" s="19" t="s">
        <v>118</v>
      </c>
      <c r="J42" s="34" t="s">
        <v>492</v>
      </c>
      <c r="K42" s="205">
        <v>530</v>
      </c>
      <c r="L42" s="21">
        <v>480</v>
      </c>
      <c r="M42" s="35"/>
      <c r="N42" s="17"/>
      <c r="O42" s="35"/>
      <c r="P42" s="35"/>
      <c r="Q42" s="35">
        <v>50</v>
      </c>
      <c r="R42" s="35"/>
      <c r="S42" s="35"/>
      <c r="T42" s="35"/>
      <c r="U42" s="35"/>
      <c r="V42" s="48">
        <v>56</v>
      </c>
      <c r="W42" s="20"/>
      <c r="X42" s="20"/>
      <c r="Y42" s="59" t="s">
        <v>120</v>
      </c>
      <c r="Z42" s="59" t="s">
        <v>121</v>
      </c>
      <c r="AA42" s="17" t="s">
        <v>80</v>
      </c>
      <c r="AB42" s="17" t="s">
        <v>81</v>
      </c>
      <c r="AC42" s="17" t="s">
        <v>71</v>
      </c>
      <c r="AD42" s="17" t="s">
        <v>72</v>
      </c>
      <c r="AE42" s="17" t="s">
        <v>396</v>
      </c>
      <c r="AF42" s="17" t="s">
        <v>53</v>
      </c>
      <c r="AG42" s="47"/>
      <c r="AH42" s="66"/>
      <c r="AI42" s="67"/>
      <c r="AK42" s="73" t="s">
        <v>74</v>
      </c>
    </row>
    <row r="43" spans="1:37">
      <c r="A43" s="15" t="s">
        <v>38</v>
      </c>
      <c r="B43" s="16" t="s">
        <v>168</v>
      </c>
      <c r="C43" s="16"/>
      <c r="D43" s="16"/>
      <c r="E43" s="16"/>
      <c r="F43" s="16"/>
      <c r="G43" s="16"/>
      <c r="H43" s="16"/>
      <c r="I43" s="16"/>
      <c r="J43" s="16"/>
      <c r="K43" s="33">
        <v>0</v>
      </c>
      <c r="L43" s="33">
        <v>0</v>
      </c>
      <c r="M43" s="33">
        <v>0</v>
      </c>
      <c r="N43" s="33">
        <v>0</v>
      </c>
      <c r="O43" s="33">
        <v>0</v>
      </c>
      <c r="P43" s="33"/>
      <c r="Q43" s="33">
        <v>0</v>
      </c>
      <c r="R43" s="33">
        <v>0</v>
      </c>
      <c r="S43" s="33">
        <v>0</v>
      </c>
      <c r="T43" s="33">
        <v>0</v>
      </c>
      <c r="U43" s="33">
        <v>0</v>
      </c>
      <c r="V43" s="33">
        <v>0</v>
      </c>
      <c r="W43" s="33">
        <v>0</v>
      </c>
      <c r="X43" s="33">
        <v>0</v>
      </c>
      <c r="Y43" s="62"/>
      <c r="Z43" s="62"/>
      <c r="AA43" s="62"/>
      <c r="AB43" s="62"/>
      <c r="AC43" s="62"/>
      <c r="AD43" s="62"/>
      <c r="AE43" s="62"/>
      <c r="AF43" s="62"/>
      <c r="AG43" s="52"/>
      <c r="AH43" s="65"/>
      <c r="AI43" s="65"/>
      <c r="AK43" s="64"/>
    </row>
    <row r="44" spans="1:37">
      <c r="A44" s="15" t="s">
        <v>38</v>
      </c>
      <c r="B44" s="16" t="s">
        <v>169</v>
      </c>
      <c r="C44" s="16"/>
      <c r="D44" s="16"/>
      <c r="E44" s="16"/>
      <c r="F44" s="16"/>
      <c r="G44" s="16"/>
      <c r="H44" s="16"/>
      <c r="I44" s="16"/>
      <c r="J44" s="16"/>
      <c r="K44" s="33">
        <v>0</v>
      </c>
      <c r="L44" s="33">
        <v>0</v>
      </c>
      <c r="M44" s="33">
        <v>0</v>
      </c>
      <c r="N44" s="33">
        <v>0</v>
      </c>
      <c r="O44" s="33">
        <v>0</v>
      </c>
      <c r="P44" s="33"/>
      <c r="Q44" s="33">
        <v>0</v>
      </c>
      <c r="R44" s="33">
        <v>0</v>
      </c>
      <c r="S44" s="33">
        <v>0</v>
      </c>
      <c r="T44" s="33">
        <v>0</v>
      </c>
      <c r="U44" s="33">
        <v>0</v>
      </c>
      <c r="V44" s="33">
        <v>0</v>
      </c>
      <c r="W44" s="33">
        <v>0</v>
      </c>
      <c r="X44" s="33">
        <v>0</v>
      </c>
      <c r="Y44" s="62"/>
      <c r="Z44" s="62"/>
      <c r="AA44" s="62"/>
      <c r="AB44" s="62"/>
      <c r="AC44" s="62"/>
      <c r="AD44" s="62"/>
      <c r="AE44" s="62"/>
      <c r="AF44" s="62"/>
      <c r="AG44" s="52"/>
      <c r="AH44" s="65"/>
      <c r="AI44" s="65"/>
      <c r="AK44" s="64"/>
    </row>
    <row r="45" spans="1:37">
      <c r="A45" s="15" t="s">
        <v>38</v>
      </c>
      <c r="B45" s="16" t="s">
        <v>170</v>
      </c>
      <c r="C45" s="16"/>
      <c r="D45" s="16"/>
      <c r="E45" s="16"/>
      <c r="F45" s="16"/>
      <c r="G45" s="16"/>
      <c r="H45" s="16"/>
      <c r="I45" s="16"/>
      <c r="J45" s="16"/>
      <c r="K45" s="33">
        <f>SUM(K46:K53)</f>
        <v>3790</v>
      </c>
      <c r="L45" s="33">
        <f>SUM(L46:L53)</f>
        <v>0</v>
      </c>
      <c r="M45" s="33">
        <f>SUM(M46:M53)</f>
        <v>540</v>
      </c>
      <c r="N45" s="33">
        <f>SUM(N46:N53)</f>
        <v>856</v>
      </c>
      <c r="O45" s="33">
        <f>SUM(O46:O53)</f>
        <v>0</v>
      </c>
      <c r="P45" s="33"/>
      <c r="Q45" s="33">
        <f t="shared" ref="Q45:X45" si="16">SUM(Q46:Q53)</f>
        <v>2394</v>
      </c>
      <c r="R45" s="33">
        <f t="shared" si="16"/>
        <v>0</v>
      </c>
      <c r="S45" s="33">
        <f t="shared" si="16"/>
        <v>0</v>
      </c>
      <c r="T45" s="33">
        <f t="shared" si="16"/>
        <v>0</v>
      </c>
      <c r="U45" s="33">
        <f t="shared" si="16"/>
        <v>0</v>
      </c>
      <c r="V45" s="33">
        <f t="shared" si="16"/>
        <v>420</v>
      </c>
      <c r="W45" s="33">
        <f t="shared" si="16"/>
        <v>0</v>
      </c>
      <c r="X45" s="33">
        <f t="shared" si="16"/>
        <v>0</v>
      </c>
      <c r="Y45" s="62"/>
      <c r="Z45" s="62"/>
      <c r="AA45" s="62"/>
      <c r="AB45" s="62"/>
      <c r="AC45" s="62"/>
      <c r="AD45" s="62"/>
      <c r="AE45" s="62"/>
      <c r="AF45" s="62"/>
      <c r="AG45" s="52"/>
      <c r="AH45" s="65"/>
      <c r="AI45" s="65"/>
      <c r="AK45" s="64"/>
    </row>
    <row r="46" ht="50.1" customHeight="1" spans="1:37">
      <c r="A46" s="17">
        <v>20</v>
      </c>
      <c r="B46" s="17" t="s">
        <v>493</v>
      </c>
      <c r="C46" s="17" t="s">
        <v>172</v>
      </c>
      <c r="D46" s="17" t="s">
        <v>181</v>
      </c>
      <c r="E46" s="17" t="s">
        <v>42</v>
      </c>
      <c r="F46" s="18"/>
      <c r="G46" s="17">
        <v>2021.01</v>
      </c>
      <c r="H46" s="19">
        <v>2021.1</v>
      </c>
      <c r="I46" s="17" t="s">
        <v>494</v>
      </c>
      <c r="J46" s="17" t="s">
        <v>182</v>
      </c>
      <c r="K46" s="167">
        <v>750</v>
      </c>
      <c r="L46" s="17"/>
      <c r="M46" s="17"/>
      <c r="N46" s="19"/>
      <c r="O46" s="19"/>
      <c r="P46" s="19"/>
      <c r="Q46" s="40">
        <v>750</v>
      </c>
      <c r="R46" s="40"/>
      <c r="S46" s="19"/>
      <c r="T46" s="19"/>
      <c r="U46" s="19"/>
      <c r="V46" s="61">
        <v>65</v>
      </c>
      <c r="W46" s="17"/>
      <c r="X46" s="17"/>
      <c r="Y46" s="17" t="s">
        <v>495</v>
      </c>
      <c r="Z46" s="17" t="s">
        <v>496</v>
      </c>
      <c r="AA46" s="17" t="s">
        <v>93</v>
      </c>
      <c r="AB46" s="17" t="s">
        <v>446</v>
      </c>
      <c r="AC46" s="17" t="s">
        <v>71</v>
      </c>
      <c r="AD46" s="17" t="s">
        <v>72</v>
      </c>
      <c r="AE46" s="17" t="s">
        <v>396</v>
      </c>
      <c r="AF46" s="17" t="s">
        <v>53</v>
      </c>
      <c r="AG46" s="47"/>
      <c r="AH46" s="70"/>
      <c r="AI46" s="67"/>
      <c r="AK46" s="73" t="s">
        <v>74</v>
      </c>
    </row>
    <row r="47" ht="66" customHeight="1" spans="1:37">
      <c r="A47" s="17">
        <v>21</v>
      </c>
      <c r="B47" s="17" t="s">
        <v>497</v>
      </c>
      <c r="C47" s="17" t="s">
        <v>172</v>
      </c>
      <c r="D47" s="17" t="s">
        <v>189</v>
      </c>
      <c r="E47" s="17" t="s">
        <v>42</v>
      </c>
      <c r="F47" s="18"/>
      <c r="G47" s="17">
        <v>2021.01</v>
      </c>
      <c r="H47" s="19">
        <v>2021.1</v>
      </c>
      <c r="I47" s="17" t="s">
        <v>190</v>
      </c>
      <c r="J47" s="17" t="s">
        <v>191</v>
      </c>
      <c r="K47" s="17">
        <v>280</v>
      </c>
      <c r="L47" s="17"/>
      <c r="M47" s="19"/>
      <c r="N47" s="19"/>
      <c r="O47" s="19"/>
      <c r="P47" s="19"/>
      <c r="Q47" s="17">
        <v>280</v>
      </c>
      <c r="R47" s="40"/>
      <c r="S47" s="19"/>
      <c r="T47" s="19"/>
      <c r="U47" s="19"/>
      <c r="V47" s="208">
        <v>10</v>
      </c>
      <c r="W47" s="17"/>
      <c r="X47" s="17"/>
      <c r="Y47" s="34" t="s">
        <v>498</v>
      </c>
      <c r="Z47" s="34" t="s">
        <v>499</v>
      </c>
      <c r="AA47" s="17" t="s">
        <v>140</v>
      </c>
      <c r="AB47" s="17" t="s">
        <v>473</v>
      </c>
      <c r="AC47" s="17" t="s">
        <v>71</v>
      </c>
      <c r="AD47" s="17" t="s">
        <v>72</v>
      </c>
      <c r="AE47" s="17" t="s">
        <v>396</v>
      </c>
      <c r="AF47" s="17" t="s">
        <v>53</v>
      </c>
      <c r="AG47" s="47"/>
      <c r="AH47" s="70"/>
      <c r="AI47" s="67"/>
      <c r="AK47" s="73" t="s">
        <v>74</v>
      </c>
    </row>
    <row r="48" ht="66" customHeight="1" spans="1:37">
      <c r="A48" s="17">
        <v>22</v>
      </c>
      <c r="B48" s="17" t="s">
        <v>500</v>
      </c>
      <c r="C48" s="17" t="s">
        <v>172</v>
      </c>
      <c r="D48" s="17" t="s">
        <v>192</v>
      </c>
      <c r="E48" s="17" t="s">
        <v>42</v>
      </c>
      <c r="F48" s="24"/>
      <c r="G48" s="17">
        <v>2021.01</v>
      </c>
      <c r="H48" s="19">
        <v>2021.1</v>
      </c>
      <c r="I48" s="17" t="s">
        <v>193</v>
      </c>
      <c r="J48" s="17" t="s">
        <v>194</v>
      </c>
      <c r="K48" s="17">
        <v>280</v>
      </c>
      <c r="L48" s="20"/>
      <c r="M48" s="19"/>
      <c r="N48" s="19">
        <v>156</v>
      </c>
      <c r="O48" s="19"/>
      <c r="P48" s="19"/>
      <c r="Q48" s="17">
        <v>124</v>
      </c>
      <c r="R48" s="40"/>
      <c r="S48" s="19"/>
      <c r="T48" s="19"/>
      <c r="U48" s="19"/>
      <c r="V48" s="208">
        <v>9</v>
      </c>
      <c r="W48" s="17"/>
      <c r="X48" s="17"/>
      <c r="Y48" s="34" t="s">
        <v>498</v>
      </c>
      <c r="Z48" s="34" t="s">
        <v>499</v>
      </c>
      <c r="AA48" s="17" t="s">
        <v>140</v>
      </c>
      <c r="AB48" s="17" t="s">
        <v>473</v>
      </c>
      <c r="AC48" s="17" t="s">
        <v>71</v>
      </c>
      <c r="AD48" s="17" t="s">
        <v>72</v>
      </c>
      <c r="AE48" s="17" t="s">
        <v>396</v>
      </c>
      <c r="AF48" s="17" t="s">
        <v>53</v>
      </c>
      <c r="AG48" s="47"/>
      <c r="AH48" s="70"/>
      <c r="AI48" s="67"/>
      <c r="AK48" s="73" t="s">
        <v>74</v>
      </c>
    </row>
    <row r="49" ht="66" customHeight="1" spans="1:37">
      <c r="A49" s="17">
        <v>23</v>
      </c>
      <c r="B49" s="17" t="s">
        <v>501</v>
      </c>
      <c r="C49" s="17" t="s">
        <v>172</v>
      </c>
      <c r="D49" s="17" t="s">
        <v>195</v>
      </c>
      <c r="E49" s="17" t="s">
        <v>42</v>
      </c>
      <c r="F49" s="24"/>
      <c r="G49" s="17">
        <v>2021.01</v>
      </c>
      <c r="H49" s="19">
        <v>2021.1</v>
      </c>
      <c r="I49" s="17" t="s">
        <v>143</v>
      </c>
      <c r="J49" s="17" t="s">
        <v>502</v>
      </c>
      <c r="K49" s="167">
        <v>700</v>
      </c>
      <c r="L49" s="17"/>
      <c r="M49" s="19"/>
      <c r="N49" s="19">
        <v>700</v>
      </c>
      <c r="O49" s="19"/>
      <c r="P49" s="19"/>
      <c r="Q49" s="17"/>
      <c r="R49" s="40"/>
      <c r="S49" s="19"/>
      <c r="T49" s="19"/>
      <c r="U49" s="19"/>
      <c r="V49" s="208">
        <v>45</v>
      </c>
      <c r="W49" s="17"/>
      <c r="X49" s="17"/>
      <c r="Y49" s="60" t="s">
        <v>179</v>
      </c>
      <c r="Z49" s="60" t="s">
        <v>503</v>
      </c>
      <c r="AA49" s="17" t="s">
        <v>85</v>
      </c>
      <c r="AB49" s="17" t="s">
        <v>86</v>
      </c>
      <c r="AC49" s="17" t="s">
        <v>71</v>
      </c>
      <c r="AD49" s="17" t="s">
        <v>72</v>
      </c>
      <c r="AE49" s="17" t="s">
        <v>396</v>
      </c>
      <c r="AF49" s="17" t="s">
        <v>53</v>
      </c>
      <c r="AG49" s="47"/>
      <c r="AH49" s="70"/>
      <c r="AI49" s="67"/>
      <c r="AK49" s="73" t="s">
        <v>74</v>
      </c>
    </row>
    <row r="50" ht="66" customHeight="1" spans="1:37">
      <c r="A50" s="17">
        <v>24</v>
      </c>
      <c r="B50" s="17" t="s">
        <v>504</v>
      </c>
      <c r="C50" s="17" t="s">
        <v>172</v>
      </c>
      <c r="D50" s="17" t="s">
        <v>505</v>
      </c>
      <c r="E50" s="17" t="s">
        <v>42</v>
      </c>
      <c r="F50" s="24"/>
      <c r="G50" s="17">
        <v>2021.01</v>
      </c>
      <c r="H50" s="19">
        <v>2021.1</v>
      </c>
      <c r="I50" s="17" t="s">
        <v>96</v>
      </c>
      <c r="J50" s="17" t="s">
        <v>506</v>
      </c>
      <c r="K50" s="17">
        <v>230</v>
      </c>
      <c r="L50" s="17"/>
      <c r="M50" s="19"/>
      <c r="N50" s="19"/>
      <c r="O50" s="19"/>
      <c r="P50" s="19"/>
      <c r="Q50" s="17">
        <v>230</v>
      </c>
      <c r="R50" s="40"/>
      <c r="S50" s="19"/>
      <c r="T50" s="19"/>
      <c r="U50" s="19"/>
      <c r="V50" s="209">
        <v>33</v>
      </c>
      <c r="W50" s="17"/>
      <c r="X50" s="17"/>
      <c r="Y50" s="60" t="s">
        <v>179</v>
      </c>
      <c r="Z50" s="60" t="s">
        <v>507</v>
      </c>
      <c r="AA50" s="17" t="s">
        <v>85</v>
      </c>
      <c r="AB50" s="17" t="s">
        <v>86</v>
      </c>
      <c r="AC50" s="17" t="s">
        <v>71</v>
      </c>
      <c r="AD50" s="17" t="s">
        <v>72</v>
      </c>
      <c r="AE50" s="17" t="s">
        <v>396</v>
      </c>
      <c r="AF50" s="17" t="s">
        <v>53</v>
      </c>
      <c r="AG50" s="47"/>
      <c r="AH50" s="70"/>
      <c r="AI50" s="67"/>
      <c r="AK50" s="73" t="s">
        <v>74</v>
      </c>
    </row>
    <row r="51" ht="90" customHeight="1" spans="1:37">
      <c r="A51" s="17">
        <v>25</v>
      </c>
      <c r="B51" s="17" t="s">
        <v>508</v>
      </c>
      <c r="C51" s="17" t="s">
        <v>172</v>
      </c>
      <c r="D51" s="17" t="s">
        <v>509</v>
      </c>
      <c r="E51" s="17" t="s">
        <v>42</v>
      </c>
      <c r="F51" s="24"/>
      <c r="G51" s="17">
        <v>2021.01</v>
      </c>
      <c r="H51" s="19">
        <v>2021.1</v>
      </c>
      <c r="I51" s="17" t="s">
        <v>245</v>
      </c>
      <c r="J51" s="17" t="s">
        <v>510</v>
      </c>
      <c r="K51" s="167">
        <v>650</v>
      </c>
      <c r="L51" s="17"/>
      <c r="M51" s="19"/>
      <c r="N51" s="19"/>
      <c r="O51" s="19"/>
      <c r="P51" s="19"/>
      <c r="Q51" s="17">
        <v>650</v>
      </c>
      <c r="R51" s="40"/>
      <c r="S51" s="19"/>
      <c r="T51" s="19"/>
      <c r="U51" s="19"/>
      <c r="V51" s="209">
        <v>49</v>
      </c>
      <c r="W51" s="17"/>
      <c r="X51" s="17"/>
      <c r="Y51" s="60" t="s">
        <v>179</v>
      </c>
      <c r="Z51" s="60" t="s">
        <v>511</v>
      </c>
      <c r="AA51" s="17" t="s">
        <v>69</v>
      </c>
      <c r="AB51" s="17" t="s">
        <v>70</v>
      </c>
      <c r="AC51" s="17" t="s">
        <v>71</v>
      </c>
      <c r="AD51" s="17" t="s">
        <v>72</v>
      </c>
      <c r="AE51" s="17" t="s">
        <v>396</v>
      </c>
      <c r="AF51" s="17" t="s">
        <v>53</v>
      </c>
      <c r="AG51" s="47"/>
      <c r="AH51" s="70"/>
      <c r="AI51" s="67"/>
      <c r="AK51" s="73" t="s">
        <v>74</v>
      </c>
    </row>
    <row r="52" ht="81.9" customHeight="1" spans="1:37">
      <c r="A52" s="17">
        <v>26</v>
      </c>
      <c r="B52" s="17" t="s">
        <v>512</v>
      </c>
      <c r="C52" s="17" t="s">
        <v>172</v>
      </c>
      <c r="D52" s="17" t="s">
        <v>198</v>
      </c>
      <c r="E52" s="17" t="s">
        <v>42</v>
      </c>
      <c r="F52" s="24"/>
      <c r="G52" s="17">
        <v>2021.01</v>
      </c>
      <c r="H52" s="19">
        <v>2021.1</v>
      </c>
      <c r="I52" s="17" t="s">
        <v>199</v>
      </c>
      <c r="J52" s="17" t="s">
        <v>513</v>
      </c>
      <c r="K52" s="17">
        <v>360</v>
      </c>
      <c r="L52" s="17"/>
      <c r="M52" s="19"/>
      <c r="N52" s="19"/>
      <c r="O52" s="19"/>
      <c r="P52" s="19"/>
      <c r="Q52" s="17">
        <v>360</v>
      </c>
      <c r="R52" s="40"/>
      <c r="S52" s="19"/>
      <c r="T52" s="19"/>
      <c r="U52" s="19"/>
      <c r="V52" s="58">
        <v>96</v>
      </c>
      <c r="W52" s="17"/>
      <c r="X52" s="17"/>
      <c r="Y52" s="60" t="s">
        <v>179</v>
      </c>
      <c r="Z52" s="60" t="s">
        <v>514</v>
      </c>
      <c r="AA52" s="17" t="s">
        <v>48</v>
      </c>
      <c r="AB52" s="34" t="s">
        <v>456</v>
      </c>
      <c r="AC52" s="17" t="s">
        <v>71</v>
      </c>
      <c r="AD52" s="17" t="s">
        <v>72</v>
      </c>
      <c r="AE52" s="17" t="s">
        <v>396</v>
      </c>
      <c r="AF52" s="17" t="s">
        <v>53</v>
      </c>
      <c r="AG52" s="47"/>
      <c r="AH52" s="70"/>
      <c r="AI52" s="67"/>
      <c r="AK52" s="73" t="s">
        <v>74</v>
      </c>
    </row>
    <row r="53" ht="66" customHeight="1" spans="1:37">
      <c r="A53" s="17">
        <v>27</v>
      </c>
      <c r="B53" s="17" t="s">
        <v>515</v>
      </c>
      <c r="C53" s="17" t="s">
        <v>172</v>
      </c>
      <c r="D53" s="17" t="s">
        <v>201</v>
      </c>
      <c r="E53" s="17" t="s">
        <v>42</v>
      </c>
      <c r="F53" s="24"/>
      <c r="G53" s="17">
        <v>2021.01</v>
      </c>
      <c r="H53" s="19">
        <v>2021.1</v>
      </c>
      <c r="I53" s="17" t="s">
        <v>202</v>
      </c>
      <c r="J53" s="17" t="s">
        <v>516</v>
      </c>
      <c r="K53" s="167">
        <v>540</v>
      </c>
      <c r="L53" s="38"/>
      <c r="M53" s="19">
        <v>540</v>
      </c>
      <c r="N53" s="19"/>
      <c r="O53" s="19"/>
      <c r="P53" s="19"/>
      <c r="Q53" s="17"/>
      <c r="R53" s="40"/>
      <c r="S53" s="19"/>
      <c r="T53" s="19"/>
      <c r="U53" s="19"/>
      <c r="V53" s="58">
        <v>113</v>
      </c>
      <c r="W53" s="17"/>
      <c r="X53" s="17"/>
      <c r="Y53" s="17" t="s">
        <v>179</v>
      </c>
      <c r="Z53" s="17" t="s">
        <v>517</v>
      </c>
      <c r="AA53" s="17" t="s">
        <v>166</v>
      </c>
      <c r="AB53" s="17" t="s">
        <v>167</v>
      </c>
      <c r="AC53" s="17" t="s">
        <v>71</v>
      </c>
      <c r="AD53" s="17" t="s">
        <v>72</v>
      </c>
      <c r="AE53" s="17" t="s">
        <v>396</v>
      </c>
      <c r="AF53" s="17" t="s">
        <v>53</v>
      </c>
      <c r="AG53" s="47"/>
      <c r="AH53" s="70"/>
      <c r="AI53" s="67"/>
      <c r="AK53" s="73" t="s">
        <v>74</v>
      </c>
    </row>
    <row r="54" ht="17.1" customHeight="1" spans="1:37">
      <c r="A54" s="15" t="s">
        <v>38</v>
      </c>
      <c r="B54" s="25" t="s">
        <v>207</v>
      </c>
      <c r="C54" s="26"/>
      <c r="D54" s="26"/>
      <c r="E54" s="26"/>
      <c r="F54" s="26"/>
      <c r="G54" s="26"/>
      <c r="H54" s="26"/>
      <c r="I54" s="26"/>
      <c r="J54" s="39"/>
      <c r="K54" s="33">
        <f>SUM(K55:K57)</f>
        <v>6533</v>
      </c>
      <c r="L54" s="33">
        <f t="shared" ref="L54:X54" si="17">SUM(L55:L57)</f>
        <v>160</v>
      </c>
      <c r="M54" s="33">
        <f t="shared" si="17"/>
        <v>0</v>
      </c>
      <c r="N54" s="33">
        <f t="shared" si="17"/>
        <v>0</v>
      </c>
      <c r="O54" s="33">
        <f t="shared" si="17"/>
        <v>0</v>
      </c>
      <c r="P54" s="33">
        <f t="shared" si="17"/>
        <v>0</v>
      </c>
      <c r="Q54" s="33">
        <f t="shared" si="17"/>
        <v>720</v>
      </c>
      <c r="R54" s="33">
        <f t="shared" si="17"/>
        <v>0</v>
      </c>
      <c r="S54" s="33">
        <f t="shared" si="17"/>
        <v>1500</v>
      </c>
      <c r="T54" s="33">
        <f t="shared" si="17"/>
        <v>0</v>
      </c>
      <c r="U54" s="33">
        <f t="shared" si="17"/>
        <v>4153</v>
      </c>
      <c r="V54" s="33">
        <f t="shared" si="17"/>
        <v>256</v>
      </c>
      <c r="W54" s="33">
        <f t="shared" si="17"/>
        <v>0</v>
      </c>
      <c r="X54" s="33">
        <f t="shared" si="17"/>
        <v>0</v>
      </c>
      <c r="Y54" s="62"/>
      <c r="Z54" s="62"/>
      <c r="AA54" s="62"/>
      <c r="AB54" s="62"/>
      <c r="AC54" s="62"/>
      <c r="AD54" s="62"/>
      <c r="AE54" s="62"/>
      <c r="AF54" s="62"/>
      <c r="AG54" s="52"/>
      <c r="AH54" s="65"/>
      <c r="AI54" s="65"/>
      <c r="AK54" s="64"/>
    </row>
    <row r="55" ht="57" spans="1:37">
      <c r="A55" s="17">
        <v>28</v>
      </c>
      <c r="B55" s="17" t="s">
        <v>518</v>
      </c>
      <c r="C55" s="17" t="str">
        <f>F55</f>
        <v>水利</v>
      </c>
      <c r="D55" s="17" t="s">
        <v>209</v>
      </c>
      <c r="E55" s="17" t="s">
        <v>210</v>
      </c>
      <c r="F55" s="24" t="s">
        <v>211</v>
      </c>
      <c r="G55" s="17">
        <v>2021.01</v>
      </c>
      <c r="H55" s="19">
        <v>2021.1</v>
      </c>
      <c r="I55" s="17" t="s">
        <v>212</v>
      </c>
      <c r="J55" s="17" t="s">
        <v>213</v>
      </c>
      <c r="K55" s="17">
        <v>220</v>
      </c>
      <c r="L55" s="40"/>
      <c r="M55" s="20"/>
      <c r="N55" s="20"/>
      <c r="O55" s="20"/>
      <c r="P55" s="20"/>
      <c r="Q55" s="17">
        <v>220</v>
      </c>
      <c r="R55" s="20"/>
      <c r="S55" s="35"/>
      <c r="T55" s="35"/>
      <c r="U55" s="35"/>
      <c r="V55" s="17">
        <v>66</v>
      </c>
      <c r="W55" s="20"/>
      <c r="X55" s="20"/>
      <c r="Y55" s="17" t="s">
        <v>179</v>
      </c>
      <c r="Z55" s="17" t="s">
        <v>214</v>
      </c>
      <c r="AA55" s="17" t="s">
        <v>215</v>
      </c>
      <c r="AB55" s="17" t="s">
        <v>217</v>
      </c>
      <c r="AC55" s="17" t="s">
        <v>215</v>
      </c>
      <c r="AD55" s="17" t="s">
        <v>217</v>
      </c>
      <c r="AE55" s="17" t="s">
        <v>218</v>
      </c>
      <c r="AF55" s="17" t="s">
        <v>219</v>
      </c>
      <c r="AG55" s="47" t="s">
        <v>54</v>
      </c>
      <c r="AH55" s="67"/>
      <c r="AI55" s="66" t="s">
        <v>220</v>
      </c>
      <c r="AK55" s="73"/>
    </row>
    <row r="56" ht="57" customHeight="1" spans="1:37">
      <c r="A56" s="17">
        <v>29</v>
      </c>
      <c r="B56" s="17" t="s">
        <v>519</v>
      </c>
      <c r="C56" s="17" t="s">
        <v>211</v>
      </c>
      <c r="D56" s="27" t="s">
        <v>520</v>
      </c>
      <c r="E56" s="17" t="s">
        <v>42</v>
      </c>
      <c r="F56" s="24"/>
      <c r="G56" s="17">
        <v>2021.01</v>
      </c>
      <c r="H56" s="19">
        <v>2021.1</v>
      </c>
      <c r="I56" s="17" t="s">
        <v>91</v>
      </c>
      <c r="J56" s="17" t="s">
        <v>521</v>
      </c>
      <c r="K56" s="17">
        <v>160</v>
      </c>
      <c r="L56" s="21">
        <v>160</v>
      </c>
      <c r="M56" s="20"/>
      <c r="N56" s="20"/>
      <c r="O56" s="20"/>
      <c r="P56" s="20"/>
      <c r="Q56" s="17"/>
      <c r="R56" s="20"/>
      <c r="S56" s="35"/>
      <c r="T56" s="35"/>
      <c r="U56" s="35"/>
      <c r="V56" s="17">
        <v>32</v>
      </c>
      <c r="W56" s="20"/>
      <c r="X56" s="20"/>
      <c r="Y56" s="59" t="s">
        <v>522</v>
      </c>
      <c r="Z56" s="56" t="s">
        <v>523</v>
      </c>
      <c r="AA56" s="17" t="s">
        <v>215</v>
      </c>
      <c r="AB56" s="17" t="s">
        <v>217</v>
      </c>
      <c r="AC56" s="17" t="s">
        <v>215</v>
      </c>
      <c r="AD56" s="17" t="s">
        <v>217</v>
      </c>
      <c r="AE56" s="17" t="s">
        <v>218</v>
      </c>
      <c r="AF56" s="17" t="s">
        <v>219</v>
      </c>
      <c r="AG56" s="47"/>
      <c r="AH56" s="67"/>
      <c r="AI56" s="66"/>
      <c r="AK56" s="73"/>
    </row>
    <row r="57" ht="57" customHeight="1" spans="1:37">
      <c r="A57" s="17">
        <v>30</v>
      </c>
      <c r="B57" s="17" t="s">
        <v>524</v>
      </c>
      <c r="C57" s="17" t="s">
        <v>211</v>
      </c>
      <c r="D57" s="17" t="s">
        <v>525</v>
      </c>
      <c r="E57" s="17" t="s">
        <v>42</v>
      </c>
      <c r="F57" s="24"/>
      <c r="G57" s="17">
        <v>2021.01</v>
      </c>
      <c r="H57" s="19">
        <v>2021.1</v>
      </c>
      <c r="I57" s="17" t="s">
        <v>69</v>
      </c>
      <c r="J57" s="41" t="s">
        <v>526</v>
      </c>
      <c r="K57" s="206">
        <v>6153</v>
      </c>
      <c r="L57" s="21"/>
      <c r="M57" s="20"/>
      <c r="N57" s="20"/>
      <c r="O57" s="20"/>
      <c r="P57" s="20"/>
      <c r="Q57" s="17">
        <v>500</v>
      </c>
      <c r="R57" s="20"/>
      <c r="S57" s="35">
        <v>1500</v>
      </c>
      <c r="T57" s="35"/>
      <c r="U57" s="35">
        <v>4153</v>
      </c>
      <c r="V57" s="21">
        <v>158</v>
      </c>
      <c r="W57" s="19"/>
      <c r="X57" s="19"/>
      <c r="Y57" s="17" t="s">
        <v>527</v>
      </c>
      <c r="Z57" s="17" t="s">
        <v>528</v>
      </c>
      <c r="AA57" s="17" t="s">
        <v>215</v>
      </c>
      <c r="AB57" s="17" t="s">
        <v>217</v>
      </c>
      <c r="AC57" s="17" t="s">
        <v>215</v>
      </c>
      <c r="AD57" s="17" t="s">
        <v>217</v>
      </c>
      <c r="AE57" s="17" t="s">
        <v>218</v>
      </c>
      <c r="AF57" s="17" t="s">
        <v>219</v>
      </c>
      <c r="AG57" s="47"/>
      <c r="AH57" s="67"/>
      <c r="AI57" s="66"/>
      <c r="AK57" s="73"/>
    </row>
    <row r="58" spans="1:37">
      <c r="A58" s="15" t="s">
        <v>38</v>
      </c>
      <c r="B58" s="25" t="s">
        <v>221</v>
      </c>
      <c r="C58" s="26"/>
      <c r="D58" s="26"/>
      <c r="E58" s="26"/>
      <c r="F58" s="26"/>
      <c r="G58" s="26"/>
      <c r="H58" s="26"/>
      <c r="I58" s="26"/>
      <c r="J58" s="39"/>
      <c r="K58" s="24"/>
      <c r="L58" s="24"/>
      <c r="M58" s="24"/>
      <c r="N58" s="24"/>
      <c r="O58" s="24"/>
      <c r="P58" s="24"/>
      <c r="Q58" s="24"/>
      <c r="R58" s="24"/>
      <c r="S58" s="24"/>
      <c r="T58" s="24"/>
      <c r="U58" s="24"/>
      <c r="V58" s="24"/>
      <c r="W58" s="24"/>
      <c r="X58" s="24"/>
      <c r="Y58" s="62"/>
      <c r="Z58" s="62"/>
      <c r="AA58" s="62"/>
      <c r="AB58" s="62"/>
      <c r="AC58" s="62"/>
      <c r="AD58" s="62"/>
      <c r="AE58" s="62"/>
      <c r="AF58" s="62"/>
      <c r="AG58" s="52"/>
      <c r="AH58" s="65"/>
      <c r="AI58" s="65"/>
      <c r="AK58" s="64"/>
    </row>
    <row r="59" spans="1:37">
      <c r="A59" s="15" t="s">
        <v>36</v>
      </c>
      <c r="B59" s="25" t="s">
        <v>222</v>
      </c>
      <c r="C59" s="26"/>
      <c r="D59" s="26"/>
      <c r="E59" s="26"/>
      <c r="F59" s="26"/>
      <c r="G59" s="26"/>
      <c r="H59" s="26"/>
      <c r="I59" s="26"/>
      <c r="J59" s="39"/>
      <c r="K59" s="33">
        <f>SUM(K60+K61+K63+K64)</f>
        <v>454</v>
      </c>
      <c r="L59" s="33">
        <f t="shared" ref="L59:X59" si="18">SUM(L60+L61+L63+L64)</f>
        <v>454</v>
      </c>
      <c r="M59" s="33">
        <f t="shared" si="18"/>
        <v>0</v>
      </c>
      <c r="N59" s="33">
        <f t="shared" si="18"/>
        <v>0</v>
      </c>
      <c r="O59" s="33">
        <f t="shared" si="18"/>
        <v>0</v>
      </c>
      <c r="P59" s="33">
        <f t="shared" si="18"/>
        <v>0</v>
      </c>
      <c r="Q59" s="33">
        <f t="shared" si="18"/>
        <v>0</v>
      </c>
      <c r="R59" s="33">
        <f t="shared" si="18"/>
        <v>0</v>
      </c>
      <c r="S59" s="33">
        <f t="shared" si="18"/>
        <v>0</v>
      </c>
      <c r="T59" s="33">
        <f t="shared" si="18"/>
        <v>0</v>
      </c>
      <c r="U59" s="33">
        <f t="shared" si="18"/>
        <v>0</v>
      </c>
      <c r="V59" s="33">
        <f t="shared" si="18"/>
        <v>20</v>
      </c>
      <c r="W59" s="33">
        <f t="shared" si="18"/>
        <v>0</v>
      </c>
      <c r="X59" s="33">
        <f t="shared" si="18"/>
        <v>0</v>
      </c>
      <c r="Y59" s="62"/>
      <c r="Z59" s="62"/>
      <c r="AA59" s="62"/>
      <c r="AB59" s="62"/>
      <c r="AC59" s="62"/>
      <c r="AD59" s="62"/>
      <c r="AE59" s="62"/>
      <c r="AF59" s="62"/>
      <c r="AG59" s="52"/>
      <c r="AH59" s="65"/>
      <c r="AI59" s="65"/>
      <c r="AK59" s="64"/>
    </row>
    <row r="60" spans="1:37">
      <c r="A60" s="15" t="s">
        <v>38</v>
      </c>
      <c r="B60" s="25" t="s">
        <v>223</v>
      </c>
      <c r="C60" s="26"/>
      <c r="D60" s="26"/>
      <c r="E60" s="26"/>
      <c r="F60" s="26"/>
      <c r="G60" s="26"/>
      <c r="H60" s="26"/>
      <c r="I60" s="26"/>
      <c r="J60" s="39"/>
      <c r="K60" s="33">
        <v>0</v>
      </c>
      <c r="L60" s="33">
        <v>0</v>
      </c>
      <c r="M60" s="33">
        <v>0</v>
      </c>
      <c r="N60" s="33">
        <v>0</v>
      </c>
      <c r="O60" s="33">
        <v>0</v>
      </c>
      <c r="P60" s="33">
        <v>0</v>
      </c>
      <c r="Q60" s="33">
        <v>0</v>
      </c>
      <c r="R60" s="33">
        <v>0</v>
      </c>
      <c r="S60" s="33">
        <v>0</v>
      </c>
      <c r="T60" s="33">
        <v>0</v>
      </c>
      <c r="U60" s="33">
        <v>0</v>
      </c>
      <c r="V60" s="33">
        <v>0</v>
      </c>
      <c r="W60" s="33">
        <v>0</v>
      </c>
      <c r="X60" s="33">
        <v>0</v>
      </c>
      <c r="Y60" s="62"/>
      <c r="Z60" s="62"/>
      <c r="AA60" s="62"/>
      <c r="AB60" s="62"/>
      <c r="AC60" s="62"/>
      <c r="AD60" s="62"/>
      <c r="AE60" s="62"/>
      <c r="AF60" s="62"/>
      <c r="AG60" s="52"/>
      <c r="AH60" s="65"/>
      <c r="AI60" s="65"/>
      <c r="AK60" s="64"/>
    </row>
    <row r="61" spans="1:37">
      <c r="A61" s="15" t="s">
        <v>38</v>
      </c>
      <c r="B61" s="25" t="s">
        <v>226</v>
      </c>
      <c r="C61" s="26"/>
      <c r="D61" s="26"/>
      <c r="E61" s="26"/>
      <c r="F61" s="26"/>
      <c r="G61" s="26"/>
      <c r="H61" s="26"/>
      <c r="I61" s="26"/>
      <c r="J61" s="39"/>
      <c r="K61" s="33">
        <f>SUM(K62)</f>
        <v>450</v>
      </c>
      <c r="L61" s="33">
        <f>SUM(L62)</f>
        <v>450</v>
      </c>
      <c r="M61" s="33">
        <f>SUM(M62)</f>
        <v>0</v>
      </c>
      <c r="N61" s="33">
        <f>SUM(N62)</f>
        <v>0</v>
      </c>
      <c r="O61" s="33">
        <f>SUM(O62)</f>
        <v>0</v>
      </c>
      <c r="P61" s="33"/>
      <c r="Q61" s="33">
        <f t="shared" ref="Q61:X61" si="19">SUM(Q62)</f>
        <v>0</v>
      </c>
      <c r="R61" s="33">
        <f t="shared" si="19"/>
        <v>0</v>
      </c>
      <c r="S61" s="33">
        <f t="shared" si="19"/>
        <v>0</v>
      </c>
      <c r="T61" s="33">
        <f t="shared" si="19"/>
        <v>0</v>
      </c>
      <c r="U61" s="33">
        <f t="shared" si="19"/>
        <v>0</v>
      </c>
      <c r="V61" s="33">
        <f t="shared" si="19"/>
        <v>20</v>
      </c>
      <c r="W61" s="33">
        <f t="shared" si="19"/>
        <v>0</v>
      </c>
      <c r="X61" s="33">
        <f t="shared" si="19"/>
        <v>0</v>
      </c>
      <c r="Y61" s="62"/>
      <c r="Z61" s="62"/>
      <c r="AA61" s="62"/>
      <c r="AB61" s="62"/>
      <c r="AC61" s="62"/>
      <c r="AD61" s="62"/>
      <c r="AE61" s="62"/>
      <c r="AF61" s="62"/>
      <c r="AG61" s="52"/>
      <c r="AH61" s="65"/>
      <c r="AI61" s="65"/>
      <c r="AK61" s="64"/>
    </row>
    <row r="62" ht="57" spans="1:37">
      <c r="A62" s="17">
        <v>31</v>
      </c>
      <c r="B62" s="17" t="s">
        <v>529</v>
      </c>
      <c r="C62" s="17" t="str">
        <f>F62</f>
        <v>农业</v>
      </c>
      <c r="D62" s="17" t="s">
        <v>530</v>
      </c>
      <c r="E62" s="17" t="s">
        <v>228</v>
      </c>
      <c r="F62" s="24" t="s">
        <v>64</v>
      </c>
      <c r="G62" s="17">
        <v>2021.01</v>
      </c>
      <c r="H62" s="19">
        <v>2021.1</v>
      </c>
      <c r="I62" s="17" t="s">
        <v>93</v>
      </c>
      <c r="J62" s="17" t="s">
        <v>531</v>
      </c>
      <c r="K62" s="167">
        <v>450</v>
      </c>
      <c r="L62" s="40">
        <v>450</v>
      </c>
      <c r="M62" s="35"/>
      <c r="N62" s="35"/>
      <c r="O62" s="35"/>
      <c r="P62" s="35"/>
      <c r="Q62" s="35"/>
      <c r="R62" s="35"/>
      <c r="S62" s="35"/>
      <c r="T62" s="35"/>
      <c r="U62" s="35"/>
      <c r="V62" s="61">
        <v>20</v>
      </c>
      <c r="W62" s="20"/>
      <c r="X62" s="20"/>
      <c r="Y62" s="17" t="s">
        <v>230</v>
      </c>
      <c r="Z62" s="17" t="s">
        <v>230</v>
      </c>
      <c r="AA62" s="17" t="s">
        <v>71</v>
      </c>
      <c r="AB62" s="17" t="s">
        <v>72</v>
      </c>
      <c r="AC62" s="17" t="s">
        <v>71</v>
      </c>
      <c r="AD62" s="17" t="s">
        <v>72</v>
      </c>
      <c r="AE62" s="17" t="s">
        <v>396</v>
      </c>
      <c r="AF62" s="17" t="s">
        <v>53</v>
      </c>
      <c r="AG62" s="47" t="s">
        <v>54</v>
      </c>
      <c r="AH62" s="66"/>
      <c r="AI62" s="67" t="s">
        <v>74</v>
      </c>
      <c r="AK62" s="73" t="s">
        <v>74</v>
      </c>
    </row>
    <row r="63" spans="1:37">
      <c r="A63" s="15" t="s">
        <v>38</v>
      </c>
      <c r="B63" s="25" t="s">
        <v>231</v>
      </c>
      <c r="C63" s="26"/>
      <c r="D63" s="26"/>
      <c r="E63" s="26"/>
      <c r="F63" s="26"/>
      <c r="G63" s="26"/>
      <c r="H63" s="26"/>
      <c r="I63" s="26"/>
      <c r="J63" s="39"/>
      <c r="K63" s="33">
        <v>0</v>
      </c>
      <c r="L63" s="33">
        <v>0</v>
      </c>
      <c r="M63" s="33">
        <v>0</v>
      </c>
      <c r="N63" s="33">
        <v>0</v>
      </c>
      <c r="O63" s="33">
        <v>0</v>
      </c>
      <c r="P63" s="33">
        <v>0</v>
      </c>
      <c r="Q63" s="33">
        <v>0</v>
      </c>
      <c r="R63" s="33">
        <v>0</v>
      </c>
      <c r="S63" s="33">
        <v>0</v>
      </c>
      <c r="T63" s="33">
        <v>0</v>
      </c>
      <c r="U63" s="33">
        <v>0</v>
      </c>
      <c r="V63" s="33">
        <v>0</v>
      </c>
      <c r="W63" s="33">
        <v>0</v>
      </c>
      <c r="X63" s="33">
        <v>0</v>
      </c>
      <c r="Y63" s="62"/>
      <c r="Z63" s="62"/>
      <c r="AA63" s="62"/>
      <c r="AB63" s="62"/>
      <c r="AC63" s="62"/>
      <c r="AD63" s="62"/>
      <c r="AE63" s="62"/>
      <c r="AF63" s="62"/>
      <c r="AG63" s="52"/>
      <c r="AH63" s="65"/>
      <c r="AI63" s="65"/>
      <c r="AK63" s="64"/>
    </row>
    <row r="64" spans="1:37">
      <c r="A64" s="15"/>
      <c r="B64" s="25" t="s">
        <v>236</v>
      </c>
      <c r="C64" s="26"/>
      <c r="D64" s="26"/>
      <c r="E64" s="26"/>
      <c r="F64" s="26"/>
      <c r="G64" s="26"/>
      <c r="H64" s="26"/>
      <c r="I64" s="26"/>
      <c r="J64" s="39"/>
      <c r="K64" s="33">
        <f>SUM(K65)</f>
        <v>4</v>
      </c>
      <c r="L64" s="33">
        <f>SUM(L65)</f>
        <v>4</v>
      </c>
      <c r="M64" s="33">
        <f t="shared" ref="M64:U64" si="20">SUM(M65)</f>
        <v>0</v>
      </c>
      <c r="N64" s="33">
        <f t="shared" si="20"/>
        <v>0</v>
      </c>
      <c r="O64" s="33">
        <f t="shared" si="20"/>
        <v>0</v>
      </c>
      <c r="P64" s="33">
        <f t="shared" si="20"/>
        <v>0</v>
      </c>
      <c r="Q64" s="33">
        <f t="shared" si="20"/>
        <v>0</v>
      </c>
      <c r="R64" s="33">
        <f t="shared" si="20"/>
        <v>0</v>
      </c>
      <c r="S64" s="33">
        <f t="shared" si="20"/>
        <v>0</v>
      </c>
      <c r="T64" s="33">
        <f t="shared" si="20"/>
        <v>0</v>
      </c>
      <c r="U64" s="33">
        <f t="shared" si="20"/>
        <v>0</v>
      </c>
      <c r="V64" s="33">
        <v>0</v>
      </c>
      <c r="W64" s="33">
        <v>0</v>
      </c>
      <c r="X64" s="33">
        <v>0</v>
      </c>
      <c r="Y64" s="62"/>
      <c r="Z64" s="62"/>
      <c r="AA64" s="62"/>
      <c r="AB64" s="62"/>
      <c r="AC64" s="62"/>
      <c r="AD64" s="62"/>
      <c r="AE64" s="62"/>
      <c r="AF64" s="62"/>
      <c r="AG64" s="52"/>
      <c r="AH64" s="65"/>
      <c r="AI64" s="65"/>
      <c r="AK64" s="64"/>
    </row>
    <row r="65" ht="45" customHeight="1" spans="1:37">
      <c r="A65" s="17">
        <v>32</v>
      </c>
      <c r="B65" s="17" t="s">
        <v>532</v>
      </c>
      <c r="C65" s="17" t="s">
        <v>64</v>
      </c>
      <c r="D65" s="21" t="s">
        <v>533</v>
      </c>
      <c r="E65" s="21" t="s">
        <v>42</v>
      </c>
      <c r="F65" s="23"/>
      <c r="G65" s="17">
        <v>2021.01</v>
      </c>
      <c r="H65" s="19">
        <v>2021.1</v>
      </c>
      <c r="I65" s="21" t="s">
        <v>107</v>
      </c>
      <c r="J65" s="21" t="s">
        <v>534</v>
      </c>
      <c r="K65" s="17">
        <v>4</v>
      </c>
      <c r="L65" s="17">
        <v>4</v>
      </c>
      <c r="M65" s="35"/>
      <c r="N65" s="17"/>
      <c r="O65" s="35"/>
      <c r="P65" s="35"/>
      <c r="Q65" s="35"/>
      <c r="R65" s="35"/>
      <c r="S65" s="35"/>
      <c r="T65" s="35"/>
      <c r="U65" s="35"/>
      <c r="V65" s="17">
        <v>46</v>
      </c>
      <c r="W65" s="20"/>
      <c r="X65" s="20"/>
      <c r="Y65" s="59" t="s">
        <v>535</v>
      </c>
      <c r="Z65" s="59" t="s">
        <v>535</v>
      </c>
      <c r="AA65" s="17" t="s">
        <v>85</v>
      </c>
      <c r="AB65" s="17" t="s">
        <v>86</v>
      </c>
      <c r="AC65" s="17" t="s">
        <v>71</v>
      </c>
      <c r="AD65" s="17" t="s">
        <v>72</v>
      </c>
      <c r="AE65" s="17" t="s">
        <v>396</v>
      </c>
      <c r="AF65" s="17" t="s">
        <v>53</v>
      </c>
      <c r="AG65" s="47"/>
      <c r="AH65" s="66"/>
      <c r="AI65" s="67"/>
      <c r="AK65" s="73" t="s">
        <v>74</v>
      </c>
    </row>
    <row r="66" spans="1:37">
      <c r="A66" s="15" t="s">
        <v>36</v>
      </c>
      <c r="B66" s="25" t="s">
        <v>242</v>
      </c>
      <c r="C66" s="26"/>
      <c r="D66" s="26"/>
      <c r="E66" s="26"/>
      <c r="F66" s="26"/>
      <c r="G66" s="26"/>
      <c r="H66" s="26"/>
      <c r="I66" s="26"/>
      <c r="J66" s="39"/>
      <c r="K66" s="33">
        <f>SUM(K67:K67)</f>
        <v>3.15</v>
      </c>
      <c r="L66" s="33">
        <f>SUM(L67:L67)</f>
        <v>3.15</v>
      </c>
      <c r="M66" s="33">
        <f>SUM(M67:M67)</f>
        <v>0</v>
      </c>
      <c r="N66" s="33">
        <f>SUM(N67:N67)</f>
        <v>0</v>
      </c>
      <c r="O66" s="33">
        <f>SUM(O67:O67)</f>
        <v>0</v>
      </c>
      <c r="P66" s="33"/>
      <c r="Q66" s="33">
        <f t="shared" ref="Q66:X66" si="21">SUM(Q67:Q67)</f>
        <v>0</v>
      </c>
      <c r="R66" s="33">
        <f t="shared" si="21"/>
        <v>0</v>
      </c>
      <c r="S66" s="33">
        <f t="shared" si="21"/>
        <v>0</v>
      </c>
      <c r="T66" s="33">
        <f t="shared" si="21"/>
        <v>0</v>
      </c>
      <c r="U66" s="33">
        <f t="shared" si="21"/>
        <v>0</v>
      </c>
      <c r="V66" s="33">
        <f t="shared" si="21"/>
        <v>9</v>
      </c>
      <c r="W66" s="33">
        <f t="shared" si="21"/>
        <v>0</v>
      </c>
      <c r="X66" s="33">
        <f t="shared" si="21"/>
        <v>0</v>
      </c>
      <c r="Y66" s="62"/>
      <c r="Z66" s="62"/>
      <c r="AA66" s="62"/>
      <c r="AB66" s="62"/>
      <c r="AC66" s="62"/>
      <c r="AD66" s="62"/>
      <c r="AE66" s="62"/>
      <c r="AF66" s="62"/>
      <c r="AG66" s="52"/>
      <c r="AH66" s="65"/>
      <c r="AI66" s="65"/>
      <c r="AK66" s="64"/>
    </row>
    <row r="67" ht="38.1" customHeight="1" spans="1:37">
      <c r="A67" s="17">
        <v>33</v>
      </c>
      <c r="B67" s="17" t="s">
        <v>536</v>
      </c>
      <c r="C67" s="17" t="s">
        <v>64</v>
      </c>
      <c r="D67" s="17" t="s">
        <v>537</v>
      </c>
      <c r="E67" s="17" t="s">
        <v>42</v>
      </c>
      <c r="F67" s="24"/>
      <c r="G67" s="17">
        <v>2021.01</v>
      </c>
      <c r="H67" s="19">
        <v>2021.1</v>
      </c>
      <c r="I67" s="17" t="s">
        <v>193</v>
      </c>
      <c r="J67" s="17" t="s">
        <v>538</v>
      </c>
      <c r="K67" s="17">
        <v>3.15</v>
      </c>
      <c r="L67" s="17">
        <v>3.15</v>
      </c>
      <c r="M67" s="35"/>
      <c r="N67" s="35"/>
      <c r="O67" s="35"/>
      <c r="P67" s="35"/>
      <c r="Q67" s="35"/>
      <c r="R67" s="35"/>
      <c r="S67" s="35"/>
      <c r="T67" s="35"/>
      <c r="U67" s="35"/>
      <c r="V67" s="208">
        <v>9</v>
      </c>
      <c r="W67" s="20"/>
      <c r="X67" s="20"/>
      <c r="Y67" s="34" t="s">
        <v>539</v>
      </c>
      <c r="Z67" s="34" t="s">
        <v>540</v>
      </c>
      <c r="AA67" s="17" t="s">
        <v>140</v>
      </c>
      <c r="AB67" s="17" t="s">
        <v>473</v>
      </c>
      <c r="AC67" s="17" t="s">
        <v>71</v>
      </c>
      <c r="AD67" s="17" t="s">
        <v>72</v>
      </c>
      <c r="AE67" s="17" t="s">
        <v>396</v>
      </c>
      <c r="AF67" s="17" t="s">
        <v>53</v>
      </c>
      <c r="AG67" s="47"/>
      <c r="AH67" s="70"/>
      <c r="AI67" s="67"/>
      <c r="AK67" s="73" t="s">
        <v>74</v>
      </c>
    </row>
    <row r="68" spans="1:37">
      <c r="A68" s="15" t="s">
        <v>36</v>
      </c>
      <c r="B68" s="25" t="s">
        <v>255</v>
      </c>
      <c r="C68" s="26"/>
      <c r="D68" s="26"/>
      <c r="E68" s="26"/>
      <c r="F68" s="26"/>
      <c r="G68" s="26"/>
      <c r="H68" s="26"/>
      <c r="I68" s="26"/>
      <c r="J68" s="39"/>
      <c r="K68" s="24"/>
      <c r="L68" s="24"/>
      <c r="M68" s="24"/>
      <c r="N68" s="24"/>
      <c r="O68" s="24"/>
      <c r="P68" s="24"/>
      <c r="Q68" s="24"/>
      <c r="R68" s="24"/>
      <c r="S68" s="24"/>
      <c r="T68" s="24"/>
      <c r="U68" s="24"/>
      <c r="V68" s="24"/>
      <c r="W68" s="24"/>
      <c r="X68" s="24"/>
      <c r="Y68" s="62"/>
      <c r="Z68" s="62"/>
      <c r="AA68" s="62"/>
      <c r="AB68" s="62"/>
      <c r="AC68" s="62"/>
      <c r="AD68" s="62"/>
      <c r="AE68" s="62"/>
      <c r="AF68" s="62"/>
      <c r="AG68" s="52"/>
      <c r="AH68" s="65"/>
      <c r="AI68" s="65"/>
      <c r="AK68" s="64"/>
    </row>
    <row r="69" spans="1:37">
      <c r="A69" s="15" t="s">
        <v>36</v>
      </c>
      <c r="B69" s="25" t="s">
        <v>256</v>
      </c>
      <c r="C69" s="26"/>
      <c r="D69" s="26"/>
      <c r="E69" s="26"/>
      <c r="F69" s="26"/>
      <c r="G69" s="26"/>
      <c r="H69" s="26"/>
      <c r="I69" s="26"/>
      <c r="J69" s="39"/>
      <c r="K69" s="24">
        <v>0</v>
      </c>
      <c r="L69" s="24">
        <v>0</v>
      </c>
      <c r="M69" s="24">
        <v>0</v>
      </c>
      <c r="N69" s="24">
        <v>0</v>
      </c>
      <c r="O69" s="24">
        <v>0</v>
      </c>
      <c r="P69" s="24"/>
      <c r="Q69" s="24">
        <v>0</v>
      </c>
      <c r="R69" s="24">
        <v>0</v>
      </c>
      <c r="S69" s="24">
        <v>0</v>
      </c>
      <c r="T69" s="24">
        <v>0</v>
      </c>
      <c r="U69" s="24">
        <v>0</v>
      </c>
      <c r="V69" s="24">
        <v>0</v>
      </c>
      <c r="W69" s="24">
        <v>0</v>
      </c>
      <c r="X69" s="24">
        <v>0</v>
      </c>
      <c r="Y69" s="62"/>
      <c r="Z69" s="62"/>
      <c r="AA69" s="62"/>
      <c r="AB69" s="62"/>
      <c r="AC69" s="62"/>
      <c r="AD69" s="62"/>
      <c r="AE69" s="62"/>
      <c r="AF69" s="62"/>
      <c r="AG69" s="52"/>
      <c r="AH69" s="65"/>
      <c r="AI69" s="65"/>
      <c r="AK69" s="64"/>
    </row>
    <row r="70" s="1" customFormat="1" spans="1:37">
      <c r="A70" s="74" t="s">
        <v>36</v>
      </c>
      <c r="B70" s="25" t="s">
        <v>257</v>
      </c>
      <c r="C70" s="26"/>
      <c r="D70" s="26"/>
      <c r="E70" s="26"/>
      <c r="F70" s="26"/>
      <c r="G70" s="26"/>
      <c r="H70" s="26"/>
      <c r="I70" s="26"/>
      <c r="J70" s="39"/>
      <c r="K70" s="78">
        <f>SUM(K71+K73+K74+K75+K76)</f>
        <v>35</v>
      </c>
      <c r="L70" s="78">
        <f>SUM(L71+L73+L74+L75+L76)</f>
        <v>35</v>
      </c>
      <c r="M70" s="78">
        <f>SUM(M71+M73+M74+M75+M76)</f>
        <v>0</v>
      </c>
      <c r="N70" s="78">
        <f>SUM(N71+N73+N74+N75+N76)</f>
        <v>0</v>
      </c>
      <c r="O70" s="78">
        <f>SUM(O71+O73+O74+O75+O76)</f>
        <v>0</v>
      </c>
      <c r="P70" s="78"/>
      <c r="Q70" s="78">
        <f t="shared" ref="Q70:X70" si="22">SUM(Q71+Q73+Q74+Q75+Q76)</f>
        <v>0</v>
      </c>
      <c r="R70" s="78">
        <f t="shared" si="22"/>
        <v>0</v>
      </c>
      <c r="S70" s="78">
        <f t="shared" si="22"/>
        <v>0</v>
      </c>
      <c r="T70" s="78">
        <f t="shared" si="22"/>
        <v>0</v>
      </c>
      <c r="U70" s="78">
        <f t="shared" si="22"/>
        <v>0</v>
      </c>
      <c r="V70" s="78">
        <f t="shared" si="22"/>
        <v>23</v>
      </c>
      <c r="W70" s="78">
        <f t="shared" si="22"/>
        <v>0</v>
      </c>
      <c r="X70" s="78">
        <f t="shared" si="22"/>
        <v>0</v>
      </c>
      <c r="Y70" s="82"/>
      <c r="Z70" s="82"/>
      <c r="AA70" s="82"/>
      <c r="AB70" s="82"/>
      <c r="AC70" s="82"/>
      <c r="AD70" s="82"/>
      <c r="AE70" s="82"/>
      <c r="AF70" s="82"/>
      <c r="AG70" s="88"/>
      <c r="AH70" s="89"/>
      <c r="AI70" s="89"/>
      <c r="AK70" s="90"/>
    </row>
    <row r="71" s="1" customFormat="1" spans="1:37">
      <c r="A71" s="74" t="s">
        <v>38</v>
      </c>
      <c r="B71" s="25" t="s">
        <v>258</v>
      </c>
      <c r="C71" s="26"/>
      <c r="D71" s="26"/>
      <c r="E71" s="26"/>
      <c r="F71" s="26"/>
      <c r="G71" s="26"/>
      <c r="H71" s="26"/>
      <c r="I71" s="26"/>
      <c r="J71" s="39"/>
      <c r="K71" s="78">
        <f>SUM(K72)</f>
        <v>35</v>
      </c>
      <c r="L71" s="78">
        <f t="shared" ref="L71:X71" si="23">SUM(L72)</f>
        <v>35</v>
      </c>
      <c r="M71" s="78">
        <f t="shared" si="23"/>
        <v>0</v>
      </c>
      <c r="N71" s="78">
        <f t="shared" si="23"/>
        <v>0</v>
      </c>
      <c r="O71" s="78">
        <f t="shared" si="23"/>
        <v>0</v>
      </c>
      <c r="P71" s="78">
        <f t="shared" si="23"/>
        <v>0</v>
      </c>
      <c r="Q71" s="78">
        <f t="shared" si="23"/>
        <v>0</v>
      </c>
      <c r="R71" s="78">
        <f t="shared" si="23"/>
        <v>0</v>
      </c>
      <c r="S71" s="78">
        <f t="shared" si="23"/>
        <v>0</v>
      </c>
      <c r="T71" s="78">
        <f t="shared" si="23"/>
        <v>0</v>
      </c>
      <c r="U71" s="78">
        <f t="shared" si="23"/>
        <v>0</v>
      </c>
      <c r="V71" s="78">
        <f t="shared" si="23"/>
        <v>23</v>
      </c>
      <c r="W71" s="78">
        <f t="shared" si="23"/>
        <v>0</v>
      </c>
      <c r="X71" s="78">
        <f t="shared" si="23"/>
        <v>0</v>
      </c>
      <c r="Y71" s="82"/>
      <c r="Z71" s="82"/>
      <c r="AA71" s="82"/>
      <c r="AB71" s="82"/>
      <c r="AC71" s="82"/>
      <c r="AD71" s="82"/>
      <c r="AE71" s="82"/>
      <c r="AF71" s="82"/>
      <c r="AG71" s="88"/>
      <c r="AH71" s="89"/>
      <c r="AI71" s="89"/>
      <c r="AK71" s="90"/>
    </row>
    <row r="72" ht="54.9" customHeight="1" spans="1:37">
      <c r="A72" s="17">
        <v>34</v>
      </c>
      <c r="B72" s="17" t="s">
        <v>541</v>
      </c>
      <c r="C72" s="17" t="s">
        <v>76</v>
      </c>
      <c r="D72" s="17" t="s">
        <v>542</v>
      </c>
      <c r="E72" s="17" t="s">
        <v>42</v>
      </c>
      <c r="F72" s="24"/>
      <c r="G72" s="17">
        <v>2021.01</v>
      </c>
      <c r="H72" s="19">
        <v>2021.1</v>
      </c>
      <c r="I72" s="17" t="s">
        <v>543</v>
      </c>
      <c r="J72" s="17" t="s">
        <v>544</v>
      </c>
      <c r="K72" s="17">
        <v>35</v>
      </c>
      <c r="L72" s="17">
        <v>35</v>
      </c>
      <c r="M72" s="35"/>
      <c r="N72" s="35"/>
      <c r="O72" s="35"/>
      <c r="P72" s="35"/>
      <c r="Q72" s="35"/>
      <c r="R72" s="35"/>
      <c r="S72" s="35"/>
      <c r="T72" s="35"/>
      <c r="U72" s="35"/>
      <c r="V72" s="208">
        <v>23</v>
      </c>
      <c r="W72" s="20"/>
      <c r="X72" s="20"/>
      <c r="Y72" s="34" t="s">
        <v>441</v>
      </c>
      <c r="Z72" s="34" t="s">
        <v>545</v>
      </c>
      <c r="AA72" s="17" t="s">
        <v>80</v>
      </c>
      <c r="AB72" s="17" t="s">
        <v>81</v>
      </c>
      <c r="AC72" s="17" t="s">
        <v>71</v>
      </c>
      <c r="AD72" s="17" t="s">
        <v>72</v>
      </c>
      <c r="AE72" s="17" t="s">
        <v>396</v>
      </c>
      <c r="AF72" s="17" t="s">
        <v>53</v>
      </c>
      <c r="AG72" s="47"/>
      <c r="AH72" s="70"/>
      <c r="AI72" s="67"/>
      <c r="AK72" s="73"/>
    </row>
    <row r="73" spans="1:37">
      <c r="A73" s="15" t="s">
        <v>38</v>
      </c>
      <c r="B73" s="25" t="s">
        <v>259</v>
      </c>
      <c r="C73" s="26"/>
      <c r="D73" s="26"/>
      <c r="E73" s="26"/>
      <c r="F73" s="26"/>
      <c r="G73" s="26"/>
      <c r="H73" s="26"/>
      <c r="I73" s="26"/>
      <c r="J73" s="39"/>
      <c r="K73" s="24">
        <v>0</v>
      </c>
      <c r="L73" s="24">
        <v>0</v>
      </c>
      <c r="M73" s="24">
        <v>0</v>
      </c>
      <c r="N73" s="24">
        <v>0</v>
      </c>
      <c r="O73" s="24">
        <v>0</v>
      </c>
      <c r="P73" s="24"/>
      <c r="Q73" s="24">
        <v>0</v>
      </c>
      <c r="R73" s="24">
        <v>0</v>
      </c>
      <c r="S73" s="24">
        <v>0</v>
      </c>
      <c r="T73" s="24">
        <v>0</v>
      </c>
      <c r="U73" s="24">
        <v>0</v>
      </c>
      <c r="V73" s="24">
        <v>0</v>
      </c>
      <c r="W73" s="24">
        <v>0</v>
      </c>
      <c r="X73" s="24">
        <v>0</v>
      </c>
      <c r="Y73" s="62"/>
      <c r="Z73" s="62"/>
      <c r="AA73" s="62"/>
      <c r="AB73" s="62"/>
      <c r="AC73" s="62"/>
      <c r="AD73" s="62"/>
      <c r="AE73" s="62"/>
      <c r="AF73" s="62"/>
      <c r="AG73" s="52"/>
      <c r="AH73" s="65"/>
      <c r="AI73" s="65"/>
      <c r="AK73" s="64"/>
    </row>
    <row r="74" spans="1:37">
      <c r="A74" s="15" t="s">
        <v>38</v>
      </c>
      <c r="B74" s="25" t="s">
        <v>260</v>
      </c>
      <c r="C74" s="26"/>
      <c r="D74" s="26"/>
      <c r="E74" s="26"/>
      <c r="F74" s="26"/>
      <c r="G74" s="26"/>
      <c r="H74" s="26"/>
      <c r="I74" s="26"/>
      <c r="J74" s="39"/>
      <c r="K74" s="24"/>
      <c r="L74" s="24"/>
      <c r="M74" s="24"/>
      <c r="N74" s="24"/>
      <c r="O74" s="24"/>
      <c r="P74" s="24"/>
      <c r="Q74" s="24"/>
      <c r="R74" s="24"/>
      <c r="S74" s="24"/>
      <c r="T74" s="24"/>
      <c r="U74" s="24"/>
      <c r="V74" s="24"/>
      <c r="W74" s="24"/>
      <c r="X74" s="24"/>
      <c r="Y74" s="62"/>
      <c r="Z74" s="62"/>
      <c r="AA74" s="62"/>
      <c r="AB74" s="62"/>
      <c r="AC74" s="62"/>
      <c r="AD74" s="62"/>
      <c r="AE74" s="62"/>
      <c r="AF74" s="62"/>
      <c r="AG74" s="52"/>
      <c r="AH74" s="65"/>
      <c r="AI74" s="65"/>
      <c r="AK74" s="64"/>
    </row>
    <row r="75" spans="1:37">
      <c r="A75" s="15" t="s">
        <v>38</v>
      </c>
      <c r="B75" s="25" t="s">
        <v>261</v>
      </c>
      <c r="C75" s="26"/>
      <c r="D75" s="26"/>
      <c r="E75" s="26"/>
      <c r="F75" s="26"/>
      <c r="G75" s="26"/>
      <c r="H75" s="26"/>
      <c r="I75" s="26"/>
      <c r="J75" s="39"/>
      <c r="K75" s="24">
        <v>0</v>
      </c>
      <c r="L75" s="24">
        <v>0</v>
      </c>
      <c r="M75" s="24">
        <v>0</v>
      </c>
      <c r="N75" s="24">
        <v>0</v>
      </c>
      <c r="O75" s="24">
        <v>0</v>
      </c>
      <c r="P75" s="24"/>
      <c r="Q75" s="24">
        <v>0</v>
      </c>
      <c r="R75" s="24">
        <v>0</v>
      </c>
      <c r="S75" s="24">
        <v>0</v>
      </c>
      <c r="T75" s="24">
        <v>0</v>
      </c>
      <c r="U75" s="24">
        <v>0</v>
      </c>
      <c r="V75" s="24">
        <v>0</v>
      </c>
      <c r="W75" s="24">
        <v>0</v>
      </c>
      <c r="X75" s="24">
        <v>0</v>
      </c>
      <c r="Y75" s="62"/>
      <c r="Z75" s="62"/>
      <c r="AA75" s="62"/>
      <c r="AB75" s="62"/>
      <c r="AC75" s="62"/>
      <c r="AD75" s="62"/>
      <c r="AE75" s="62"/>
      <c r="AF75" s="62"/>
      <c r="AG75" s="52"/>
      <c r="AH75" s="65"/>
      <c r="AI75" s="65"/>
      <c r="AK75" s="64"/>
    </row>
    <row r="76" spans="1:37">
      <c r="A76" s="15" t="s">
        <v>38</v>
      </c>
      <c r="B76" s="25" t="s">
        <v>262</v>
      </c>
      <c r="C76" s="26"/>
      <c r="D76" s="26"/>
      <c r="E76" s="26"/>
      <c r="F76" s="26"/>
      <c r="G76" s="26"/>
      <c r="H76" s="26"/>
      <c r="I76" s="26"/>
      <c r="J76" s="39"/>
      <c r="K76" s="24">
        <v>0</v>
      </c>
      <c r="L76" s="24">
        <v>0</v>
      </c>
      <c r="M76" s="24">
        <v>0</v>
      </c>
      <c r="N76" s="24">
        <v>0</v>
      </c>
      <c r="O76" s="24">
        <v>0</v>
      </c>
      <c r="P76" s="24"/>
      <c r="Q76" s="24">
        <v>0</v>
      </c>
      <c r="R76" s="24">
        <v>0</v>
      </c>
      <c r="S76" s="24">
        <v>0</v>
      </c>
      <c r="T76" s="24">
        <v>0</v>
      </c>
      <c r="U76" s="24">
        <v>0</v>
      </c>
      <c r="V76" s="24">
        <v>0</v>
      </c>
      <c r="W76" s="24">
        <v>0</v>
      </c>
      <c r="X76" s="24">
        <v>0</v>
      </c>
      <c r="Y76" s="62"/>
      <c r="Z76" s="62"/>
      <c r="AA76" s="62"/>
      <c r="AB76" s="62"/>
      <c r="AC76" s="62"/>
      <c r="AD76" s="62"/>
      <c r="AE76" s="62"/>
      <c r="AF76" s="62"/>
      <c r="AG76" s="52"/>
      <c r="AH76" s="65"/>
      <c r="AI76" s="65"/>
      <c r="AK76" s="64"/>
    </row>
    <row r="77" spans="1:37">
      <c r="A77" s="15" t="s">
        <v>36</v>
      </c>
      <c r="B77" s="25" t="s">
        <v>263</v>
      </c>
      <c r="C77" s="26"/>
      <c r="D77" s="26"/>
      <c r="E77" s="26"/>
      <c r="F77" s="26"/>
      <c r="G77" s="26"/>
      <c r="H77" s="26"/>
      <c r="I77" s="26"/>
      <c r="J77" s="39"/>
      <c r="K77" s="33">
        <f>SUM(K78)</f>
        <v>800</v>
      </c>
      <c r="L77" s="33">
        <f t="shared" ref="L77:X77" si="24">SUM(L78)</f>
        <v>800</v>
      </c>
      <c r="M77" s="33">
        <f t="shared" si="24"/>
        <v>0</v>
      </c>
      <c r="N77" s="33">
        <f t="shared" si="24"/>
        <v>0</v>
      </c>
      <c r="O77" s="33">
        <f t="shared" si="24"/>
        <v>0</v>
      </c>
      <c r="P77" s="33">
        <f t="shared" si="24"/>
        <v>0</v>
      </c>
      <c r="Q77" s="33">
        <f t="shared" si="24"/>
        <v>0</v>
      </c>
      <c r="R77" s="33">
        <f t="shared" si="24"/>
        <v>0</v>
      </c>
      <c r="S77" s="33">
        <f t="shared" si="24"/>
        <v>0</v>
      </c>
      <c r="T77" s="33">
        <f t="shared" si="24"/>
        <v>0</v>
      </c>
      <c r="U77" s="33">
        <f t="shared" si="24"/>
        <v>0</v>
      </c>
      <c r="V77" s="33">
        <f t="shared" si="24"/>
        <v>70</v>
      </c>
      <c r="W77" s="33">
        <f t="shared" si="24"/>
        <v>0</v>
      </c>
      <c r="X77" s="33">
        <f t="shared" si="24"/>
        <v>0</v>
      </c>
      <c r="Y77" s="62"/>
      <c r="Z77" s="62"/>
      <c r="AA77" s="62"/>
      <c r="AB77" s="62"/>
      <c r="AC77" s="62"/>
      <c r="AD77" s="62"/>
      <c r="AE77" s="62"/>
      <c r="AF77" s="62"/>
      <c r="AG77" s="52"/>
      <c r="AH77" s="65"/>
      <c r="AI77" s="65"/>
      <c r="AK77" s="64"/>
    </row>
    <row r="78" ht="60.9" customHeight="1" spans="1:37">
      <c r="A78" s="17">
        <v>35</v>
      </c>
      <c r="B78" s="17" t="s">
        <v>546</v>
      </c>
      <c r="C78" s="17" t="s">
        <v>266</v>
      </c>
      <c r="D78" s="17" t="s">
        <v>265</v>
      </c>
      <c r="E78" s="17" t="s">
        <v>42</v>
      </c>
      <c r="F78" s="24"/>
      <c r="G78" s="17">
        <v>2021.01</v>
      </c>
      <c r="H78" s="19">
        <v>2021.1</v>
      </c>
      <c r="I78" s="17" t="s">
        <v>267</v>
      </c>
      <c r="J78" s="17" t="s">
        <v>268</v>
      </c>
      <c r="K78" s="17">
        <v>800</v>
      </c>
      <c r="L78" s="17">
        <v>800</v>
      </c>
      <c r="M78" s="33"/>
      <c r="N78" s="33"/>
      <c r="O78" s="33"/>
      <c r="P78" s="33"/>
      <c r="Q78" s="33"/>
      <c r="R78" s="33"/>
      <c r="S78" s="33"/>
      <c r="T78" s="33"/>
      <c r="U78" s="33"/>
      <c r="V78" s="17">
        <v>70</v>
      </c>
      <c r="W78" s="33"/>
      <c r="X78" s="33"/>
      <c r="Y78" s="17" t="s">
        <v>269</v>
      </c>
      <c r="Z78" s="17" t="s">
        <v>270</v>
      </c>
      <c r="AA78" s="17" t="s">
        <v>69</v>
      </c>
      <c r="AB78" s="17" t="s">
        <v>70</v>
      </c>
      <c r="AC78" s="17" t="s">
        <v>271</v>
      </c>
      <c r="AD78" s="17" t="s">
        <v>272</v>
      </c>
      <c r="AE78" s="17" t="s">
        <v>396</v>
      </c>
      <c r="AF78" s="17" t="s">
        <v>53</v>
      </c>
      <c r="AG78" s="52"/>
      <c r="AH78" s="65"/>
      <c r="AI78" s="65"/>
      <c r="AK78" s="64"/>
    </row>
    <row r="79" spans="1:37">
      <c r="A79" s="15" t="s">
        <v>36</v>
      </c>
      <c r="B79" s="25" t="s">
        <v>278</v>
      </c>
      <c r="C79" s="26"/>
      <c r="D79" s="26"/>
      <c r="E79" s="26"/>
      <c r="F79" s="26"/>
      <c r="G79" s="26"/>
      <c r="H79" s="26"/>
      <c r="I79" s="26"/>
      <c r="J79" s="39"/>
      <c r="K79" s="24"/>
      <c r="L79" s="24"/>
      <c r="M79" s="24"/>
      <c r="N79" s="24"/>
      <c r="O79" s="24"/>
      <c r="P79" s="24"/>
      <c r="Q79" s="24"/>
      <c r="R79" s="24"/>
      <c r="S79" s="24"/>
      <c r="T79" s="24"/>
      <c r="U79" s="24"/>
      <c r="V79" s="24"/>
      <c r="W79" s="24"/>
      <c r="X79" s="24"/>
      <c r="Y79" s="62"/>
      <c r="Z79" s="62"/>
      <c r="AA79" s="62"/>
      <c r="AB79" s="62"/>
      <c r="AC79" s="62"/>
      <c r="AD79" s="62"/>
      <c r="AE79" s="62"/>
      <c r="AF79" s="62"/>
      <c r="AG79" s="52"/>
      <c r="AH79" s="65"/>
      <c r="AI79" s="65"/>
      <c r="AK79" s="64"/>
    </row>
    <row r="80" spans="1:37">
      <c r="A80" s="15" t="s">
        <v>36</v>
      </c>
      <c r="B80" s="25" t="s">
        <v>279</v>
      </c>
      <c r="C80" s="26"/>
      <c r="D80" s="26"/>
      <c r="E80" s="26"/>
      <c r="F80" s="26"/>
      <c r="G80" s="26"/>
      <c r="H80" s="26"/>
      <c r="I80" s="26"/>
      <c r="J80" s="39"/>
      <c r="K80" s="24"/>
      <c r="L80" s="24"/>
      <c r="M80" s="24"/>
      <c r="N80" s="24"/>
      <c r="O80" s="24"/>
      <c r="P80" s="24"/>
      <c r="Q80" s="24"/>
      <c r="R80" s="24"/>
      <c r="S80" s="24"/>
      <c r="T80" s="24"/>
      <c r="U80" s="24"/>
      <c r="V80" s="24"/>
      <c r="W80" s="24"/>
      <c r="X80" s="24"/>
      <c r="Y80" s="62"/>
      <c r="Z80" s="62"/>
      <c r="AA80" s="62"/>
      <c r="AB80" s="62"/>
      <c r="AC80" s="62"/>
      <c r="AD80" s="62"/>
      <c r="AE80" s="62"/>
      <c r="AF80" s="62"/>
      <c r="AG80" s="52"/>
      <c r="AH80" s="65"/>
      <c r="AI80" s="65"/>
      <c r="AK80" s="64"/>
    </row>
    <row r="81" spans="1:37">
      <c r="A81" s="15" t="s">
        <v>34</v>
      </c>
      <c r="B81" s="25" t="s">
        <v>280</v>
      </c>
      <c r="C81" s="26"/>
      <c r="D81" s="26"/>
      <c r="E81" s="26"/>
      <c r="F81" s="26"/>
      <c r="G81" s="26"/>
      <c r="H81" s="26"/>
      <c r="I81" s="26"/>
      <c r="J81" s="39"/>
      <c r="K81" s="24"/>
      <c r="L81" s="24"/>
      <c r="M81" s="24"/>
      <c r="N81" s="24"/>
      <c r="O81" s="24"/>
      <c r="P81" s="24"/>
      <c r="Q81" s="24"/>
      <c r="R81" s="24"/>
      <c r="S81" s="24"/>
      <c r="T81" s="24"/>
      <c r="U81" s="24"/>
      <c r="V81" s="24"/>
      <c r="W81" s="24"/>
      <c r="X81" s="24"/>
      <c r="Y81" s="62"/>
      <c r="Z81" s="62"/>
      <c r="AA81" s="62"/>
      <c r="AB81" s="62"/>
      <c r="AC81" s="62"/>
      <c r="AD81" s="62"/>
      <c r="AE81" s="62"/>
      <c r="AF81" s="62"/>
      <c r="AG81" s="52"/>
      <c r="AH81" s="65"/>
      <c r="AI81" s="65"/>
      <c r="AK81" s="64"/>
    </row>
    <row r="82" spans="1:37">
      <c r="A82" s="15" t="s">
        <v>38</v>
      </c>
      <c r="B82" s="25" t="s">
        <v>281</v>
      </c>
      <c r="C82" s="26"/>
      <c r="D82" s="26"/>
      <c r="E82" s="26"/>
      <c r="F82" s="26"/>
      <c r="G82" s="26"/>
      <c r="H82" s="26"/>
      <c r="I82" s="26"/>
      <c r="J82" s="39"/>
      <c r="K82" s="24"/>
      <c r="L82" s="24"/>
      <c r="M82" s="24"/>
      <c r="N82" s="24"/>
      <c r="O82" s="24"/>
      <c r="P82" s="24"/>
      <c r="Q82" s="24"/>
      <c r="R82" s="24"/>
      <c r="S82" s="24"/>
      <c r="T82" s="24"/>
      <c r="U82" s="24"/>
      <c r="V82" s="24"/>
      <c r="W82" s="24"/>
      <c r="X82" s="24"/>
      <c r="Y82" s="62"/>
      <c r="Z82" s="62"/>
      <c r="AA82" s="62"/>
      <c r="AB82" s="62"/>
      <c r="AC82" s="62"/>
      <c r="AD82" s="62"/>
      <c r="AE82" s="62"/>
      <c r="AF82" s="62"/>
      <c r="AG82" s="52"/>
      <c r="AH82" s="65"/>
      <c r="AI82" s="65"/>
      <c r="AK82" s="64"/>
    </row>
    <row r="83" spans="1:37">
      <c r="A83" s="15" t="s">
        <v>38</v>
      </c>
      <c r="B83" s="25" t="s">
        <v>282</v>
      </c>
      <c r="C83" s="26"/>
      <c r="D83" s="26"/>
      <c r="E83" s="26"/>
      <c r="F83" s="26"/>
      <c r="G83" s="26"/>
      <c r="H83" s="26"/>
      <c r="I83" s="26"/>
      <c r="J83" s="39"/>
      <c r="K83" s="24"/>
      <c r="L83" s="24"/>
      <c r="M83" s="24"/>
      <c r="N83" s="24"/>
      <c r="O83" s="24"/>
      <c r="P83" s="24"/>
      <c r="Q83" s="24"/>
      <c r="R83" s="24"/>
      <c r="S83" s="24"/>
      <c r="T83" s="24"/>
      <c r="U83" s="24"/>
      <c r="V83" s="24"/>
      <c r="W83" s="24"/>
      <c r="X83" s="24"/>
      <c r="Y83" s="62"/>
      <c r="Z83" s="62"/>
      <c r="AA83" s="62"/>
      <c r="AB83" s="62"/>
      <c r="AC83" s="62"/>
      <c r="AD83" s="62"/>
      <c r="AE83" s="62"/>
      <c r="AF83" s="62"/>
      <c r="AG83" s="52"/>
      <c r="AH83" s="65"/>
      <c r="AI83" s="65"/>
      <c r="AK83" s="64"/>
    </row>
    <row r="84" spans="1:37">
      <c r="A84" s="15" t="s">
        <v>38</v>
      </c>
      <c r="B84" s="25" t="s">
        <v>283</v>
      </c>
      <c r="C84" s="26"/>
      <c r="D84" s="26"/>
      <c r="E84" s="26"/>
      <c r="F84" s="26"/>
      <c r="G84" s="26"/>
      <c r="H84" s="26"/>
      <c r="I84" s="26"/>
      <c r="J84" s="39"/>
      <c r="K84" s="24"/>
      <c r="L84" s="24"/>
      <c r="M84" s="24"/>
      <c r="N84" s="24"/>
      <c r="O84" s="24"/>
      <c r="P84" s="24"/>
      <c r="Q84" s="24"/>
      <c r="R84" s="24"/>
      <c r="S84" s="24"/>
      <c r="T84" s="24"/>
      <c r="U84" s="24"/>
      <c r="V84" s="24"/>
      <c r="W84" s="24"/>
      <c r="X84" s="24"/>
      <c r="Y84" s="62"/>
      <c r="Z84" s="62"/>
      <c r="AA84" s="62"/>
      <c r="AB84" s="62"/>
      <c r="AC84" s="62"/>
      <c r="AD84" s="62"/>
      <c r="AE84" s="62"/>
      <c r="AF84" s="62"/>
      <c r="AG84" s="52"/>
      <c r="AH84" s="65"/>
      <c r="AI84" s="65"/>
      <c r="AK84" s="64"/>
    </row>
    <row r="85" spans="1:37">
      <c r="A85" s="15" t="s">
        <v>38</v>
      </c>
      <c r="B85" s="25" t="s">
        <v>284</v>
      </c>
      <c r="C85" s="26"/>
      <c r="D85" s="26"/>
      <c r="E85" s="26"/>
      <c r="F85" s="26"/>
      <c r="G85" s="26"/>
      <c r="H85" s="26"/>
      <c r="I85" s="26"/>
      <c r="J85" s="39"/>
      <c r="K85" s="24"/>
      <c r="L85" s="24"/>
      <c r="M85" s="24"/>
      <c r="N85" s="24"/>
      <c r="O85" s="24"/>
      <c r="P85" s="24"/>
      <c r="Q85" s="24"/>
      <c r="R85" s="24"/>
      <c r="S85" s="24"/>
      <c r="T85" s="24"/>
      <c r="U85" s="24"/>
      <c r="V85" s="24"/>
      <c r="W85" s="24"/>
      <c r="X85" s="24"/>
      <c r="Y85" s="62"/>
      <c r="Z85" s="62"/>
      <c r="AA85" s="62"/>
      <c r="AB85" s="62"/>
      <c r="AC85" s="62"/>
      <c r="AD85" s="62"/>
      <c r="AE85" s="62"/>
      <c r="AF85" s="62"/>
      <c r="AG85" s="52"/>
      <c r="AH85" s="65"/>
      <c r="AI85" s="65"/>
      <c r="AK85" s="64"/>
    </row>
    <row r="86" spans="1:37">
      <c r="A86" s="15" t="s">
        <v>38</v>
      </c>
      <c r="B86" s="25" t="s">
        <v>285</v>
      </c>
      <c r="C86" s="26"/>
      <c r="D86" s="26"/>
      <c r="E86" s="26"/>
      <c r="F86" s="26"/>
      <c r="G86" s="26"/>
      <c r="H86" s="26"/>
      <c r="I86" s="26"/>
      <c r="J86" s="39"/>
      <c r="K86" s="33">
        <v>0</v>
      </c>
      <c r="L86" s="33">
        <v>0</v>
      </c>
      <c r="M86" s="33">
        <v>0</v>
      </c>
      <c r="N86" s="33">
        <v>0</v>
      </c>
      <c r="O86" s="33">
        <v>0</v>
      </c>
      <c r="P86" s="33"/>
      <c r="Q86" s="33">
        <v>0</v>
      </c>
      <c r="R86" s="33">
        <v>0</v>
      </c>
      <c r="S86" s="33">
        <v>0</v>
      </c>
      <c r="T86" s="33">
        <v>0</v>
      </c>
      <c r="U86" s="33">
        <v>0</v>
      </c>
      <c r="V86" s="33">
        <v>0</v>
      </c>
      <c r="W86" s="33">
        <v>0</v>
      </c>
      <c r="X86" s="33">
        <v>0</v>
      </c>
      <c r="Y86" s="62"/>
      <c r="Z86" s="62"/>
      <c r="AA86" s="62"/>
      <c r="AB86" s="62"/>
      <c r="AC86" s="62"/>
      <c r="AD86" s="62"/>
      <c r="AE86" s="62"/>
      <c r="AF86" s="62"/>
      <c r="AG86" s="52"/>
      <c r="AH86" s="65"/>
      <c r="AI86" s="65"/>
      <c r="AK86" s="64"/>
    </row>
    <row r="87" spans="1:37">
      <c r="A87" s="15" t="s">
        <v>38</v>
      </c>
      <c r="B87" s="25" t="s">
        <v>286</v>
      </c>
      <c r="C87" s="26"/>
      <c r="D87" s="26"/>
      <c r="E87" s="26"/>
      <c r="F87" s="26"/>
      <c r="G87" s="26"/>
      <c r="H87" s="26"/>
      <c r="I87" s="26"/>
      <c r="J87" s="39"/>
      <c r="K87" s="33">
        <v>0</v>
      </c>
      <c r="L87" s="33">
        <v>0</v>
      </c>
      <c r="M87" s="33">
        <v>0</v>
      </c>
      <c r="N87" s="33">
        <v>0</v>
      </c>
      <c r="O87" s="33">
        <v>0</v>
      </c>
      <c r="P87" s="33"/>
      <c r="Q87" s="33">
        <v>0</v>
      </c>
      <c r="R87" s="33">
        <v>0</v>
      </c>
      <c r="S87" s="33">
        <v>0</v>
      </c>
      <c r="T87" s="33">
        <v>0</v>
      </c>
      <c r="U87" s="33">
        <v>0</v>
      </c>
      <c r="V87" s="33">
        <v>0</v>
      </c>
      <c r="W87" s="33">
        <v>0</v>
      </c>
      <c r="X87" s="33">
        <v>0</v>
      </c>
      <c r="Y87" s="62"/>
      <c r="Z87" s="62"/>
      <c r="AA87" s="62"/>
      <c r="AB87" s="62"/>
      <c r="AC87" s="62"/>
      <c r="AD87" s="62"/>
      <c r="AE87" s="62"/>
      <c r="AF87" s="62"/>
      <c r="AG87" s="52"/>
      <c r="AH87" s="65"/>
      <c r="AI87" s="65"/>
      <c r="AK87" s="64"/>
    </row>
    <row r="88" ht="14.25" spans="1:37">
      <c r="A88" s="15" t="s">
        <v>34</v>
      </c>
      <c r="B88" s="25" t="s">
        <v>287</v>
      </c>
      <c r="C88" s="26"/>
      <c r="D88" s="26"/>
      <c r="E88" s="26"/>
      <c r="F88" s="26"/>
      <c r="G88" s="26"/>
      <c r="H88" s="26"/>
      <c r="I88" s="26"/>
      <c r="J88" s="39"/>
      <c r="K88" s="33">
        <f>SUM(K90+K91+K92+K89)</f>
        <v>0</v>
      </c>
      <c r="L88" s="33">
        <f>SUM(L90+L91+L92+L89)</f>
        <v>0</v>
      </c>
      <c r="M88" s="33">
        <f>SUM(M90+M91+M92+M89)</f>
        <v>0</v>
      </c>
      <c r="N88" s="33">
        <f>SUM(N90+N91+N92+N89)</f>
        <v>0</v>
      </c>
      <c r="O88" s="33">
        <f>SUM(O90+O91+O92+O89)</f>
        <v>0</v>
      </c>
      <c r="P88" s="33"/>
      <c r="Q88" s="33">
        <f t="shared" ref="Q88:X88" si="25">SUM(Q90+Q91+Q92+Q89)</f>
        <v>0</v>
      </c>
      <c r="R88" s="33">
        <f t="shared" si="25"/>
        <v>0</v>
      </c>
      <c r="S88" s="33">
        <f t="shared" si="25"/>
        <v>0</v>
      </c>
      <c r="T88" s="33">
        <f t="shared" si="25"/>
        <v>0</v>
      </c>
      <c r="U88" s="33">
        <f t="shared" si="25"/>
        <v>0</v>
      </c>
      <c r="V88" s="33">
        <f t="shared" si="25"/>
        <v>0</v>
      </c>
      <c r="W88" s="33">
        <f t="shared" si="25"/>
        <v>0</v>
      </c>
      <c r="X88" s="33">
        <f t="shared" si="25"/>
        <v>0</v>
      </c>
      <c r="Y88" s="62"/>
      <c r="Z88" s="62"/>
      <c r="AA88" s="62"/>
      <c r="AB88" s="62"/>
      <c r="AC88" s="62"/>
      <c r="AD88" s="62"/>
      <c r="AE88" s="62"/>
      <c r="AF88" s="62"/>
      <c r="AG88" s="86"/>
      <c r="AH88" s="65"/>
      <c r="AI88" s="65"/>
      <c r="AK88" s="64"/>
    </row>
    <row r="89" ht="18" customHeight="1" spans="1:37">
      <c r="A89" s="15" t="s">
        <v>38</v>
      </c>
      <c r="B89" s="25" t="s">
        <v>288</v>
      </c>
      <c r="C89" s="26"/>
      <c r="D89" s="26"/>
      <c r="E89" s="26"/>
      <c r="F89" s="26"/>
      <c r="G89" s="26"/>
      <c r="H89" s="26"/>
      <c r="I89" s="26"/>
      <c r="J89" s="39"/>
      <c r="K89" s="33">
        <v>0</v>
      </c>
      <c r="L89" s="33">
        <v>0</v>
      </c>
      <c r="M89" s="33">
        <v>0</v>
      </c>
      <c r="N89" s="33">
        <v>0</v>
      </c>
      <c r="O89" s="33">
        <v>0</v>
      </c>
      <c r="P89" s="33"/>
      <c r="Q89" s="33">
        <v>0</v>
      </c>
      <c r="R89" s="33">
        <v>0</v>
      </c>
      <c r="S89" s="33">
        <v>0</v>
      </c>
      <c r="T89" s="33">
        <v>0</v>
      </c>
      <c r="U89" s="33">
        <v>0</v>
      </c>
      <c r="V89" s="33">
        <v>0</v>
      </c>
      <c r="W89" s="33">
        <v>0</v>
      </c>
      <c r="X89" s="33">
        <v>0</v>
      </c>
      <c r="Y89" s="62"/>
      <c r="Z89" s="62"/>
      <c r="AA89" s="62"/>
      <c r="AB89" s="62"/>
      <c r="AC89" s="62"/>
      <c r="AD89" s="62"/>
      <c r="AE89" s="62"/>
      <c r="AF89" s="62"/>
      <c r="AG89" s="86"/>
      <c r="AH89" s="65"/>
      <c r="AI89" s="65"/>
      <c r="AK89" s="64"/>
    </row>
    <row r="90" ht="14.25" spans="1:37">
      <c r="A90" s="15" t="s">
        <v>38</v>
      </c>
      <c r="B90" s="25" t="s">
        <v>298</v>
      </c>
      <c r="C90" s="26"/>
      <c r="D90" s="26"/>
      <c r="E90" s="26"/>
      <c r="F90" s="26"/>
      <c r="G90" s="26"/>
      <c r="H90" s="26"/>
      <c r="I90" s="26"/>
      <c r="J90" s="39"/>
      <c r="K90" s="33">
        <v>0</v>
      </c>
      <c r="L90" s="33">
        <v>0</v>
      </c>
      <c r="M90" s="33">
        <v>0</v>
      </c>
      <c r="N90" s="33">
        <v>0</v>
      </c>
      <c r="O90" s="33">
        <v>0</v>
      </c>
      <c r="P90" s="33"/>
      <c r="Q90" s="33">
        <v>0</v>
      </c>
      <c r="R90" s="33">
        <v>0</v>
      </c>
      <c r="S90" s="33">
        <v>0</v>
      </c>
      <c r="T90" s="33">
        <v>0</v>
      </c>
      <c r="U90" s="33">
        <v>0</v>
      </c>
      <c r="V90" s="33">
        <v>0</v>
      </c>
      <c r="W90" s="33">
        <v>0</v>
      </c>
      <c r="X90" s="33">
        <v>0</v>
      </c>
      <c r="Y90" s="62"/>
      <c r="Z90" s="62"/>
      <c r="AA90" s="62"/>
      <c r="AB90" s="62"/>
      <c r="AC90" s="62"/>
      <c r="AD90" s="62"/>
      <c r="AE90" s="62"/>
      <c r="AF90" s="62"/>
      <c r="AG90" s="86"/>
      <c r="AH90" s="65"/>
      <c r="AI90" s="65"/>
      <c r="AK90" s="64"/>
    </row>
    <row r="91" spans="1:37">
      <c r="A91" s="15" t="s">
        <v>38</v>
      </c>
      <c r="B91" s="25" t="s">
        <v>299</v>
      </c>
      <c r="C91" s="26"/>
      <c r="D91" s="26"/>
      <c r="E91" s="26"/>
      <c r="F91" s="26"/>
      <c r="G91" s="26"/>
      <c r="H91" s="26"/>
      <c r="I91" s="26"/>
      <c r="J91" s="39"/>
      <c r="K91" s="33"/>
      <c r="L91" s="33"/>
      <c r="M91" s="33"/>
      <c r="N91" s="33"/>
      <c r="O91" s="33"/>
      <c r="P91" s="33"/>
      <c r="Q91" s="33"/>
      <c r="R91" s="33"/>
      <c r="S91" s="33"/>
      <c r="T91" s="33"/>
      <c r="U91" s="33"/>
      <c r="V91" s="33"/>
      <c r="W91" s="33"/>
      <c r="X91" s="33"/>
      <c r="Y91" s="62"/>
      <c r="Z91" s="62"/>
      <c r="AA91" s="62"/>
      <c r="AB91" s="62"/>
      <c r="AC91" s="62"/>
      <c r="AD91" s="62"/>
      <c r="AE91" s="62"/>
      <c r="AF91" s="62"/>
      <c r="AG91" s="52"/>
      <c r="AH91" s="65"/>
      <c r="AI91" s="65"/>
      <c r="AK91" s="64"/>
    </row>
    <row r="92" spans="1:37">
      <c r="A92" s="15" t="s">
        <v>38</v>
      </c>
      <c r="B92" s="25" t="s">
        <v>300</v>
      </c>
      <c r="C92" s="26"/>
      <c r="D92" s="26"/>
      <c r="E92" s="26"/>
      <c r="F92" s="26"/>
      <c r="G92" s="26"/>
      <c r="H92" s="26"/>
      <c r="I92" s="26"/>
      <c r="J92" s="39"/>
      <c r="K92" s="33">
        <v>0</v>
      </c>
      <c r="L92" s="33">
        <v>0</v>
      </c>
      <c r="M92" s="33">
        <v>0</v>
      </c>
      <c r="N92" s="33">
        <v>0</v>
      </c>
      <c r="O92" s="33">
        <v>0</v>
      </c>
      <c r="P92" s="33"/>
      <c r="Q92" s="33">
        <v>0</v>
      </c>
      <c r="R92" s="33">
        <v>0</v>
      </c>
      <c r="S92" s="33">
        <v>0</v>
      </c>
      <c r="T92" s="33">
        <v>0</v>
      </c>
      <c r="U92" s="33">
        <v>0</v>
      </c>
      <c r="V92" s="33">
        <v>0</v>
      </c>
      <c r="W92" s="33">
        <v>0</v>
      </c>
      <c r="X92" s="33">
        <v>0</v>
      </c>
      <c r="Y92" s="62"/>
      <c r="Z92" s="62"/>
      <c r="AA92" s="62"/>
      <c r="AB92" s="62"/>
      <c r="AC92" s="62"/>
      <c r="AD92" s="62"/>
      <c r="AE92" s="62"/>
      <c r="AF92" s="62"/>
      <c r="AG92" s="52"/>
      <c r="AH92" s="65"/>
      <c r="AI92" s="65"/>
      <c r="AK92" s="64"/>
    </row>
    <row r="93" spans="1:37">
      <c r="A93" s="15" t="s">
        <v>34</v>
      </c>
      <c r="B93" s="25" t="s">
        <v>301</v>
      </c>
      <c r="C93" s="26"/>
      <c r="D93" s="26"/>
      <c r="E93" s="26"/>
      <c r="F93" s="26"/>
      <c r="G93" s="26"/>
      <c r="H93" s="26"/>
      <c r="I93" s="26"/>
      <c r="J93" s="39"/>
      <c r="K93" s="33">
        <f>SUM(K94+K96+K103+K104+K105+K109)</f>
        <v>6587.78</v>
      </c>
      <c r="L93" s="33">
        <f>SUM(L94+L96+L103+L104+L105+L109)</f>
        <v>2090</v>
      </c>
      <c r="M93" s="33">
        <f>SUM(M94+M96+M103+M104+M105+M109)</f>
        <v>0</v>
      </c>
      <c r="N93" s="33">
        <f>SUM(N94+N96+N103+N104+N105+N109)</f>
        <v>0</v>
      </c>
      <c r="O93" s="33">
        <f>SUM(O94+O96+O103+O104+O105+O109)</f>
        <v>0</v>
      </c>
      <c r="P93" s="33"/>
      <c r="Q93" s="33">
        <f t="shared" ref="Q93:X93" si="26">SUM(Q94+Q96+Q103+Q104+Q105+Q109)</f>
        <v>2915</v>
      </c>
      <c r="R93" s="33">
        <f t="shared" si="26"/>
        <v>0</v>
      </c>
      <c r="S93" s="33">
        <f t="shared" si="26"/>
        <v>0</v>
      </c>
      <c r="T93" s="33">
        <f t="shared" si="26"/>
        <v>0</v>
      </c>
      <c r="U93" s="33">
        <f t="shared" si="26"/>
        <v>1582.78</v>
      </c>
      <c r="V93" s="33">
        <f t="shared" si="26"/>
        <v>1137</v>
      </c>
      <c r="W93" s="33">
        <f t="shared" si="26"/>
        <v>0</v>
      </c>
      <c r="X93" s="33">
        <f t="shared" si="26"/>
        <v>0</v>
      </c>
      <c r="Y93" s="62"/>
      <c r="Z93" s="62"/>
      <c r="AA93" s="62"/>
      <c r="AB93" s="62"/>
      <c r="AC93" s="62"/>
      <c r="AD93" s="62"/>
      <c r="AE93" s="62"/>
      <c r="AF93" s="62"/>
      <c r="AG93" s="52"/>
      <c r="AH93" s="65"/>
      <c r="AI93" s="65"/>
      <c r="AK93" s="64"/>
    </row>
    <row r="94" spans="1:37">
      <c r="A94" s="15" t="s">
        <v>38</v>
      </c>
      <c r="B94" s="25" t="s">
        <v>302</v>
      </c>
      <c r="C94" s="26"/>
      <c r="D94" s="26"/>
      <c r="E94" s="26"/>
      <c r="F94" s="26"/>
      <c r="G94" s="26"/>
      <c r="H94" s="26"/>
      <c r="I94" s="26"/>
      <c r="J94" s="39"/>
      <c r="K94" s="33">
        <f>SUM(K95)</f>
        <v>500</v>
      </c>
      <c r="L94" s="33">
        <f>SUM(L95)</f>
        <v>0</v>
      </c>
      <c r="M94" s="33">
        <f>SUM(M95)</f>
        <v>0</v>
      </c>
      <c r="N94" s="33">
        <f>SUM(N95)</f>
        <v>0</v>
      </c>
      <c r="O94" s="33">
        <f>SUM(O95)</f>
        <v>0</v>
      </c>
      <c r="P94" s="33"/>
      <c r="Q94" s="33">
        <f t="shared" ref="Q94:X94" si="27">SUM(Q95)</f>
        <v>500</v>
      </c>
      <c r="R94" s="33">
        <f t="shared" si="27"/>
        <v>0</v>
      </c>
      <c r="S94" s="33">
        <f t="shared" si="27"/>
        <v>0</v>
      </c>
      <c r="T94" s="33">
        <f t="shared" si="27"/>
        <v>0</v>
      </c>
      <c r="U94" s="33">
        <f t="shared" si="27"/>
        <v>0</v>
      </c>
      <c r="V94" s="33">
        <f t="shared" si="27"/>
        <v>45</v>
      </c>
      <c r="W94" s="33">
        <f t="shared" si="27"/>
        <v>0</v>
      </c>
      <c r="X94" s="33">
        <f t="shared" si="27"/>
        <v>0</v>
      </c>
      <c r="Y94" s="62"/>
      <c r="Z94" s="62"/>
      <c r="AA94" s="62"/>
      <c r="AB94" s="62"/>
      <c r="AC94" s="62"/>
      <c r="AD94" s="62"/>
      <c r="AE94" s="62"/>
      <c r="AF94" s="62"/>
      <c r="AG94" s="52"/>
      <c r="AH94" s="65"/>
      <c r="AI94" s="65"/>
      <c r="AK94" s="64"/>
    </row>
    <row r="95" ht="84" customHeight="1" spans="1:37">
      <c r="A95" s="17">
        <v>36</v>
      </c>
      <c r="B95" s="17" t="s">
        <v>547</v>
      </c>
      <c r="C95" s="17" t="s">
        <v>303</v>
      </c>
      <c r="D95" s="17" t="s">
        <v>548</v>
      </c>
      <c r="E95" s="17" t="s">
        <v>42</v>
      </c>
      <c r="F95" s="17" t="s">
        <v>211</v>
      </c>
      <c r="G95" s="17">
        <v>2021.01</v>
      </c>
      <c r="H95" s="19">
        <v>2021.1</v>
      </c>
      <c r="I95" s="17" t="s">
        <v>549</v>
      </c>
      <c r="J95" s="17" t="s">
        <v>550</v>
      </c>
      <c r="K95" s="167">
        <v>500</v>
      </c>
      <c r="L95" s="17"/>
      <c r="M95" s="17"/>
      <c r="N95" s="17"/>
      <c r="O95" s="17"/>
      <c r="P95" s="17"/>
      <c r="Q95" s="17">
        <v>500</v>
      </c>
      <c r="R95" s="17"/>
      <c r="S95" s="36"/>
      <c r="T95" s="36"/>
      <c r="U95" s="36"/>
      <c r="V95" s="17">
        <v>45</v>
      </c>
      <c r="W95" s="36"/>
      <c r="X95" s="36"/>
      <c r="Y95" s="60" t="s">
        <v>551</v>
      </c>
      <c r="Z95" s="60" t="s">
        <v>552</v>
      </c>
      <c r="AA95" s="56" t="s">
        <v>553</v>
      </c>
      <c r="AB95" s="56" t="s">
        <v>554</v>
      </c>
      <c r="AC95" s="56" t="s">
        <v>553</v>
      </c>
      <c r="AD95" s="56" t="s">
        <v>554</v>
      </c>
      <c r="AE95" s="56" t="s">
        <v>555</v>
      </c>
      <c r="AF95" s="19" t="s">
        <v>556</v>
      </c>
      <c r="AG95" s="73"/>
      <c r="AH95" s="65"/>
      <c r="AI95" s="65"/>
      <c r="AK95" s="73" t="s">
        <v>74</v>
      </c>
    </row>
    <row r="96" spans="1:37">
      <c r="A96" s="15" t="s">
        <v>38</v>
      </c>
      <c r="B96" s="25" t="s">
        <v>304</v>
      </c>
      <c r="C96" s="26"/>
      <c r="D96" s="26"/>
      <c r="E96" s="26"/>
      <c r="F96" s="26"/>
      <c r="G96" s="26"/>
      <c r="H96" s="26"/>
      <c r="I96" s="26"/>
      <c r="J96" s="39"/>
      <c r="K96" s="33">
        <f>SUM(K97:K102)</f>
        <v>3572.78</v>
      </c>
      <c r="L96" s="33">
        <f>SUM(L97:L102)</f>
        <v>1390</v>
      </c>
      <c r="M96" s="33">
        <f>SUM(M97:M102)</f>
        <v>0</v>
      </c>
      <c r="N96" s="33">
        <f>SUM(N97:N102)</f>
        <v>0</v>
      </c>
      <c r="O96" s="33">
        <f>SUM(O97:O102)</f>
        <v>0</v>
      </c>
      <c r="P96" s="33"/>
      <c r="Q96" s="33">
        <f t="shared" ref="Q96:X96" si="28">SUM(Q97:Q102)</f>
        <v>600</v>
      </c>
      <c r="R96" s="33">
        <f t="shared" si="28"/>
        <v>0</v>
      </c>
      <c r="S96" s="33">
        <f t="shared" si="28"/>
        <v>0</v>
      </c>
      <c r="T96" s="33">
        <f t="shared" si="28"/>
        <v>0</v>
      </c>
      <c r="U96" s="33">
        <f t="shared" si="28"/>
        <v>1582.78</v>
      </c>
      <c r="V96" s="33">
        <f t="shared" si="28"/>
        <v>958</v>
      </c>
      <c r="W96" s="33">
        <f t="shared" si="28"/>
        <v>0</v>
      </c>
      <c r="X96" s="33">
        <f t="shared" si="28"/>
        <v>0</v>
      </c>
      <c r="Y96" s="62"/>
      <c r="Z96" s="62"/>
      <c r="AA96" s="62"/>
      <c r="AB96" s="62"/>
      <c r="AC96" s="62"/>
      <c r="AD96" s="62"/>
      <c r="AE96" s="62"/>
      <c r="AF96" s="62"/>
      <c r="AG96" s="52"/>
      <c r="AH96" s="65"/>
      <c r="AI96" s="65"/>
      <c r="AK96" s="64"/>
    </row>
    <row r="97" ht="57" spans="1:37">
      <c r="A97" s="17">
        <v>37</v>
      </c>
      <c r="B97" s="17" t="s">
        <v>557</v>
      </c>
      <c r="C97" s="17" t="str">
        <f>F97</f>
        <v>水利</v>
      </c>
      <c r="D97" s="17" t="s">
        <v>313</v>
      </c>
      <c r="E97" s="17" t="s">
        <v>42</v>
      </c>
      <c r="F97" s="24" t="s">
        <v>211</v>
      </c>
      <c r="G97" s="17">
        <v>2021.01</v>
      </c>
      <c r="H97" s="19">
        <v>2021.1</v>
      </c>
      <c r="I97" s="17" t="s">
        <v>314</v>
      </c>
      <c r="J97" s="17" t="s">
        <v>315</v>
      </c>
      <c r="K97" s="167">
        <v>864.4</v>
      </c>
      <c r="L97" s="17">
        <v>300</v>
      </c>
      <c r="M97" s="35"/>
      <c r="N97" s="35"/>
      <c r="O97" s="35"/>
      <c r="P97" s="35"/>
      <c r="Q97" s="19"/>
      <c r="R97" s="19"/>
      <c r="S97" s="35"/>
      <c r="T97" s="35"/>
      <c r="U97" s="35">
        <v>564.4</v>
      </c>
      <c r="V97" s="46">
        <v>26</v>
      </c>
      <c r="W97" s="20"/>
      <c r="X97" s="20"/>
      <c r="Y97" s="17" t="s">
        <v>316</v>
      </c>
      <c r="Z97" s="17" t="s">
        <v>317</v>
      </c>
      <c r="AA97" s="17" t="s">
        <v>215</v>
      </c>
      <c r="AB97" s="17" t="s">
        <v>217</v>
      </c>
      <c r="AC97" s="17" t="s">
        <v>215</v>
      </c>
      <c r="AD97" s="17" t="s">
        <v>217</v>
      </c>
      <c r="AE97" s="17" t="s">
        <v>218</v>
      </c>
      <c r="AF97" s="17" t="s">
        <v>219</v>
      </c>
      <c r="AG97" s="47" t="s">
        <v>54</v>
      </c>
      <c r="AH97" s="66"/>
      <c r="AI97" s="67" t="s">
        <v>220</v>
      </c>
      <c r="AK97" s="73" t="s">
        <v>74</v>
      </c>
    </row>
    <row r="98" ht="57" spans="1:37">
      <c r="A98" s="17">
        <v>38</v>
      </c>
      <c r="B98" s="17" t="s">
        <v>558</v>
      </c>
      <c r="C98" s="17" t="str">
        <f>F98</f>
        <v>水利</v>
      </c>
      <c r="D98" s="17" t="s">
        <v>319</v>
      </c>
      <c r="E98" s="17" t="s">
        <v>42</v>
      </c>
      <c r="F98" s="24" t="s">
        <v>211</v>
      </c>
      <c r="G98" s="17">
        <v>2021.01</v>
      </c>
      <c r="H98" s="19">
        <v>2021.1</v>
      </c>
      <c r="I98" s="17" t="s">
        <v>320</v>
      </c>
      <c r="J98" s="17" t="s">
        <v>321</v>
      </c>
      <c r="K98" s="167">
        <v>600</v>
      </c>
      <c r="L98" s="17"/>
      <c r="M98" s="35"/>
      <c r="N98" s="35"/>
      <c r="O98" s="35"/>
      <c r="P98" s="35"/>
      <c r="Q98" s="35">
        <v>600</v>
      </c>
      <c r="R98" s="35"/>
      <c r="S98" s="35"/>
      <c r="T98" s="35"/>
      <c r="U98" s="35"/>
      <c r="V98" s="46">
        <v>120</v>
      </c>
      <c r="W98" s="20"/>
      <c r="X98" s="20"/>
      <c r="Y98" s="17" t="s">
        <v>322</v>
      </c>
      <c r="Z98" s="17" t="s">
        <v>323</v>
      </c>
      <c r="AA98" s="17" t="s">
        <v>215</v>
      </c>
      <c r="AB98" s="17" t="s">
        <v>217</v>
      </c>
      <c r="AC98" s="17" t="s">
        <v>215</v>
      </c>
      <c r="AD98" s="17" t="s">
        <v>217</v>
      </c>
      <c r="AE98" s="17" t="s">
        <v>218</v>
      </c>
      <c r="AF98" s="17" t="s">
        <v>219</v>
      </c>
      <c r="AG98" s="47" t="s">
        <v>54</v>
      </c>
      <c r="AH98" s="66"/>
      <c r="AI98" s="67" t="s">
        <v>220</v>
      </c>
      <c r="AK98" s="73" t="s">
        <v>74</v>
      </c>
    </row>
    <row r="99" ht="47.1" customHeight="1" spans="1:37">
      <c r="A99" s="17">
        <v>39</v>
      </c>
      <c r="B99" s="17" t="s">
        <v>559</v>
      </c>
      <c r="C99" s="17" t="s">
        <v>211</v>
      </c>
      <c r="D99" s="17" t="s">
        <v>560</v>
      </c>
      <c r="E99" s="17" t="s">
        <v>42</v>
      </c>
      <c r="F99" s="24"/>
      <c r="G99" s="17">
        <v>2021.01</v>
      </c>
      <c r="H99" s="19">
        <v>2021.1</v>
      </c>
      <c r="I99" s="17" t="s">
        <v>561</v>
      </c>
      <c r="J99" s="17" t="s">
        <v>562</v>
      </c>
      <c r="K99" s="17">
        <v>40</v>
      </c>
      <c r="L99" s="17">
        <v>40</v>
      </c>
      <c r="M99" s="35"/>
      <c r="N99" s="42"/>
      <c r="O99" s="35"/>
      <c r="P99" s="35"/>
      <c r="Q99" s="19"/>
      <c r="R99" s="19"/>
      <c r="S99" s="35"/>
      <c r="T99" s="35"/>
      <c r="U99" s="35"/>
      <c r="V99" s="21">
        <v>30</v>
      </c>
      <c r="W99" s="20"/>
      <c r="X99" s="20"/>
      <c r="Y99" s="19" t="s">
        <v>563</v>
      </c>
      <c r="Z99" s="19" t="s">
        <v>564</v>
      </c>
      <c r="AA99" s="17" t="s">
        <v>166</v>
      </c>
      <c r="AB99" s="17" t="s">
        <v>167</v>
      </c>
      <c r="AC99" s="17" t="s">
        <v>215</v>
      </c>
      <c r="AD99" s="17" t="s">
        <v>217</v>
      </c>
      <c r="AE99" s="17" t="s">
        <v>218</v>
      </c>
      <c r="AF99" s="17" t="s">
        <v>219</v>
      </c>
      <c r="AG99" s="47"/>
      <c r="AH99" s="66"/>
      <c r="AI99" s="67"/>
      <c r="AK99" s="73"/>
    </row>
    <row r="100" ht="47.1" customHeight="1" spans="1:37">
      <c r="A100" s="17">
        <v>40</v>
      </c>
      <c r="B100" s="17" t="s">
        <v>565</v>
      </c>
      <c r="C100" s="17" t="s">
        <v>211</v>
      </c>
      <c r="D100" s="17" t="s">
        <v>566</v>
      </c>
      <c r="E100" s="17" t="s">
        <v>567</v>
      </c>
      <c r="F100" s="24"/>
      <c r="G100" s="17">
        <v>2021.01</v>
      </c>
      <c r="H100" s="19">
        <v>2021.1</v>
      </c>
      <c r="I100" s="17" t="s">
        <v>568</v>
      </c>
      <c r="J100" s="17" t="s">
        <v>569</v>
      </c>
      <c r="K100" s="17">
        <v>150</v>
      </c>
      <c r="L100" s="17">
        <v>150</v>
      </c>
      <c r="M100" s="35"/>
      <c r="N100" s="42"/>
      <c r="O100" s="35"/>
      <c r="P100" s="35"/>
      <c r="Q100" s="19"/>
      <c r="R100" s="19"/>
      <c r="S100" s="35"/>
      <c r="T100" s="35"/>
      <c r="U100" s="35"/>
      <c r="V100" s="208">
        <v>9</v>
      </c>
      <c r="W100" s="20"/>
      <c r="X100" s="20"/>
      <c r="Y100" s="34" t="s">
        <v>570</v>
      </c>
      <c r="Z100" s="34" t="s">
        <v>570</v>
      </c>
      <c r="AA100" s="17" t="s">
        <v>140</v>
      </c>
      <c r="AB100" s="17" t="s">
        <v>473</v>
      </c>
      <c r="AC100" s="17" t="s">
        <v>215</v>
      </c>
      <c r="AD100" s="17" t="s">
        <v>217</v>
      </c>
      <c r="AE100" s="17" t="s">
        <v>218</v>
      </c>
      <c r="AF100" s="17" t="s">
        <v>219</v>
      </c>
      <c r="AG100" s="47"/>
      <c r="AH100" s="66"/>
      <c r="AI100" s="67"/>
      <c r="AK100" s="73" t="s">
        <v>74</v>
      </c>
    </row>
    <row r="101" ht="47.1" customHeight="1" spans="1:37">
      <c r="A101" s="17">
        <v>41</v>
      </c>
      <c r="B101" s="17" t="s">
        <v>571</v>
      </c>
      <c r="C101" s="17" t="s">
        <v>211</v>
      </c>
      <c r="D101" s="17" t="s">
        <v>572</v>
      </c>
      <c r="E101" s="17" t="s">
        <v>567</v>
      </c>
      <c r="F101" s="24"/>
      <c r="G101" s="17">
        <v>2021.01</v>
      </c>
      <c r="H101" s="19">
        <v>2021.1</v>
      </c>
      <c r="I101" s="17" t="s">
        <v>573</v>
      </c>
      <c r="J101" s="17" t="s">
        <v>574</v>
      </c>
      <c r="K101" s="17">
        <v>300</v>
      </c>
      <c r="L101" s="17">
        <v>300</v>
      </c>
      <c r="M101" s="35"/>
      <c r="N101" s="42"/>
      <c r="O101" s="35"/>
      <c r="P101" s="35"/>
      <c r="Q101" s="19"/>
      <c r="R101" s="19"/>
      <c r="S101" s="35"/>
      <c r="T101" s="35"/>
      <c r="U101" s="35"/>
      <c r="V101" s="21">
        <v>586</v>
      </c>
      <c r="W101" s="20"/>
      <c r="X101" s="20"/>
      <c r="Y101" s="34" t="s">
        <v>570</v>
      </c>
      <c r="Z101" s="60" t="s">
        <v>575</v>
      </c>
      <c r="AA101" s="17" t="s">
        <v>215</v>
      </c>
      <c r="AB101" s="17" t="s">
        <v>217</v>
      </c>
      <c r="AC101" s="17" t="s">
        <v>215</v>
      </c>
      <c r="AD101" s="34" t="s">
        <v>217</v>
      </c>
      <c r="AE101" s="83" t="s">
        <v>218</v>
      </c>
      <c r="AF101" s="41" t="s">
        <v>219</v>
      </c>
      <c r="AG101" s="47"/>
      <c r="AH101" s="66"/>
      <c r="AI101" s="67"/>
      <c r="AK101" s="73" t="s">
        <v>74</v>
      </c>
    </row>
    <row r="102" ht="47.1" customHeight="1" spans="1:37">
      <c r="A102" s="17">
        <v>42</v>
      </c>
      <c r="B102" s="17" t="s">
        <v>576</v>
      </c>
      <c r="C102" s="17" t="s">
        <v>211</v>
      </c>
      <c r="D102" s="75" t="s">
        <v>331</v>
      </c>
      <c r="E102" s="17" t="s">
        <v>42</v>
      </c>
      <c r="F102" s="24"/>
      <c r="G102" s="17">
        <v>2021.01</v>
      </c>
      <c r="H102" s="19">
        <v>2021.1</v>
      </c>
      <c r="I102" s="79" t="s">
        <v>332</v>
      </c>
      <c r="J102" s="75" t="s">
        <v>333</v>
      </c>
      <c r="K102" s="210">
        <v>1618.38</v>
      </c>
      <c r="L102" s="17">
        <v>600</v>
      </c>
      <c r="M102" s="35"/>
      <c r="N102" s="42"/>
      <c r="O102" s="35"/>
      <c r="P102" s="35"/>
      <c r="Q102" s="19"/>
      <c r="R102" s="19"/>
      <c r="S102" s="35"/>
      <c r="T102" s="35"/>
      <c r="U102" s="35">
        <v>1018.38</v>
      </c>
      <c r="V102" s="23">
        <v>187</v>
      </c>
      <c r="W102" s="20"/>
      <c r="X102" s="20"/>
      <c r="Y102" s="60" t="s">
        <v>577</v>
      </c>
      <c r="Z102" s="59" t="s">
        <v>335</v>
      </c>
      <c r="AA102" s="84" t="s">
        <v>215</v>
      </c>
      <c r="AB102" s="17" t="s">
        <v>217</v>
      </c>
      <c r="AC102" s="85" t="s">
        <v>215</v>
      </c>
      <c r="AD102" s="86" t="s">
        <v>217</v>
      </c>
      <c r="AE102" s="83" t="s">
        <v>218</v>
      </c>
      <c r="AF102" s="41" t="s">
        <v>219</v>
      </c>
      <c r="AG102" s="47"/>
      <c r="AH102" s="66"/>
      <c r="AI102" s="67"/>
      <c r="AK102" s="73" t="s">
        <v>74</v>
      </c>
    </row>
    <row r="103" spans="1:37">
      <c r="A103" s="15" t="s">
        <v>38</v>
      </c>
      <c r="B103" s="16" t="s">
        <v>347</v>
      </c>
      <c r="C103" s="16"/>
      <c r="D103" s="16"/>
      <c r="E103" s="16"/>
      <c r="F103" s="16"/>
      <c r="G103" s="16"/>
      <c r="H103" s="16"/>
      <c r="I103" s="16"/>
      <c r="J103" s="16"/>
      <c r="K103" s="33"/>
      <c r="L103" s="33"/>
      <c r="M103" s="33"/>
      <c r="N103" s="33"/>
      <c r="O103" s="33"/>
      <c r="P103" s="33"/>
      <c r="Q103" s="33"/>
      <c r="R103" s="33"/>
      <c r="S103" s="33"/>
      <c r="T103" s="33"/>
      <c r="U103" s="33"/>
      <c r="V103" s="33"/>
      <c r="W103" s="33"/>
      <c r="X103" s="33"/>
      <c r="Y103" s="52"/>
      <c r="Z103" s="52"/>
      <c r="AA103" s="52"/>
      <c r="AB103" s="52"/>
      <c r="AC103" s="53"/>
      <c r="AD103" s="54"/>
      <c r="AE103" s="55"/>
      <c r="AF103" s="52"/>
      <c r="AG103" s="52"/>
      <c r="AH103" s="65"/>
      <c r="AI103" s="65"/>
      <c r="AK103" s="64"/>
    </row>
    <row r="104" spans="1:37">
      <c r="A104" s="15" t="s">
        <v>38</v>
      </c>
      <c r="B104" s="16" t="s">
        <v>348</v>
      </c>
      <c r="C104" s="16"/>
      <c r="D104" s="16"/>
      <c r="E104" s="16"/>
      <c r="F104" s="16"/>
      <c r="G104" s="16"/>
      <c r="H104" s="16"/>
      <c r="I104" s="16"/>
      <c r="J104" s="16"/>
      <c r="K104" s="33"/>
      <c r="L104" s="33"/>
      <c r="M104" s="33"/>
      <c r="N104" s="33"/>
      <c r="O104" s="33"/>
      <c r="P104" s="33"/>
      <c r="Q104" s="33"/>
      <c r="R104" s="33"/>
      <c r="S104" s="33"/>
      <c r="T104" s="33"/>
      <c r="U104" s="33"/>
      <c r="V104" s="33"/>
      <c r="W104" s="33"/>
      <c r="X104" s="33"/>
      <c r="Y104" s="52"/>
      <c r="Z104" s="52"/>
      <c r="AA104" s="52"/>
      <c r="AB104" s="52"/>
      <c r="AC104" s="53"/>
      <c r="AD104" s="54"/>
      <c r="AE104" s="55"/>
      <c r="AF104" s="52"/>
      <c r="AG104" s="52"/>
      <c r="AH104" s="65"/>
      <c r="AI104" s="65"/>
      <c r="AK104" s="64"/>
    </row>
    <row r="105" spans="1:37">
      <c r="A105" s="15" t="s">
        <v>38</v>
      </c>
      <c r="B105" s="16" t="s">
        <v>578</v>
      </c>
      <c r="C105" s="16"/>
      <c r="D105" s="16"/>
      <c r="E105" s="16"/>
      <c r="F105" s="16"/>
      <c r="G105" s="16"/>
      <c r="H105" s="16"/>
      <c r="I105" s="16"/>
      <c r="J105" s="16"/>
      <c r="K105" s="33">
        <f>SUM(K106:K108)</f>
        <v>1945</v>
      </c>
      <c r="L105" s="33">
        <f t="shared" ref="L105:X105" si="29">SUM(L106:L108)</f>
        <v>700</v>
      </c>
      <c r="M105" s="33">
        <f t="shared" si="29"/>
        <v>0</v>
      </c>
      <c r="N105" s="33">
        <f t="shared" si="29"/>
        <v>0</v>
      </c>
      <c r="O105" s="33">
        <f t="shared" si="29"/>
        <v>0</v>
      </c>
      <c r="P105" s="33">
        <f t="shared" si="29"/>
        <v>0</v>
      </c>
      <c r="Q105" s="33">
        <f t="shared" si="29"/>
        <v>1245</v>
      </c>
      <c r="R105" s="33">
        <f t="shared" si="29"/>
        <v>0</v>
      </c>
      <c r="S105" s="33">
        <f t="shared" si="29"/>
        <v>0</v>
      </c>
      <c r="T105" s="33">
        <f t="shared" si="29"/>
        <v>0</v>
      </c>
      <c r="U105" s="33">
        <f t="shared" si="29"/>
        <v>0</v>
      </c>
      <c r="V105" s="33">
        <f t="shared" si="29"/>
        <v>81</v>
      </c>
      <c r="W105" s="33">
        <f t="shared" si="29"/>
        <v>0</v>
      </c>
      <c r="X105" s="33">
        <f t="shared" si="29"/>
        <v>0</v>
      </c>
      <c r="Y105" s="52"/>
      <c r="Z105" s="52"/>
      <c r="AA105" s="52"/>
      <c r="AB105" s="52"/>
      <c r="AC105" s="53"/>
      <c r="AD105" s="54"/>
      <c r="AE105" s="55"/>
      <c r="AF105" s="52"/>
      <c r="AG105" s="52"/>
      <c r="AH105" s="65"/>
      <c r="AI105" s="65"/>
      <c r="AK105" s="64"/>
    </row>
    <row r="106" ht="57" customHeight="1" spans="1:37">
      <c r="A106" s="17">
        <v>43</v>
      </c>
      <c r="B106" s="17" t="s">
        <v>579</v>
      </c>
      <c r="C106" s="17" t="str">
        <f>F106</f>
        <v>水利</v>
      </c>
      <c r="D106" s="34" t="s">
        <v>580</v>
      </c>
      <c r="E106" s="17" t="s">
        <v>42</v>
      </c>
      <c r="F106" s="77" t="s">
        <v>211</v>
      </c>
      <c r="G106" s="17">
        <v>2021.01</v>
      </c>
      <c r="H106" s="19">
        <v>2021.1</v>
      </c>
      <c r="I106" s="34" t="s">
        <v>581</v>
      </c>
      <c r="J106" s="34" t="s">
        <v>582</v>
      </c>
      <c r="K106" s="167">
        <v>1000</v>
      </c>
      <c r="L106" s="17"/>
      <c r="M106" s="35"/>
      <c r="N106" s="20"/>
      <c r="O106" s="20"/>
      <c r="P106" s="20"/>
      <c r="Q106" s="20">
        <v>1000</v>
      </c>
      <c r="R106" s="73"/>
      <c r="S106" s="20"/>
      <c r="T106" s="20"/>
      <c r="U106" s="35"/>
      <c r="V106" s="81">
        <v>36</v>
      </c>
      <c r="W106" s="20"/>
      <c r="X106" s="20"/>
      <c r="Y106" s="60" t="s">
        <v>179</v>
      </c>
      <c r="Z106" s="60" t="s">
        <v>583</v>
      </c>
      <c r="AA106" s="34" t="s">
        <v>215</v>
      </c>
      <c r="AB106" s="34" t="s">
        <v>584</v>
      </c>
      <c r="AC106" s="57" t="s">
        <v>215</v>
      </c>
      <c r="AD106" s="34" t="s">
        <v>217</v>
      </c>
      <c r="AE106" s="83" t="s">
        <v>218</v>
      </c>
      <c r="AF106" s="41" t="s">
        <v>219</v>
      </c>
      <c r="AG106" s="47"/>
      <c r="AH106" s="70"/>
      <c r="AI106" s="67"/>
      <c r="AK106" s="73" t="s">
        <v>74</v>
      </c>
    </row>
    <row r="107" ht="57" customHeight="1" spans="1:37">
      <c r="A107" s="17">
        <v>44</v>
      </c>
      <c r="B107" s="17" t="s">
        <v>585</v>
      </c>
      <c r="C107" s="17" t="s">
        <v>211</v>
      </c>
      <c r="D107" s="34" t="s">
        <v>586</v>
      </c>
      <c r="E107" s="17" t="s">
        <v>42</v>
      </c>
      <c r="F107" s="77" t="s">
        <v>211</v>
      </c>
      <c r="G107" s="17">
        <v>2021.01</v>
      </c>
      <c r="H107" s="19">
        <v>2021.1</v>
      </c>
      <c r="I107" s="34" t="s">
        <v>267</v>
      </c>
      <c r="J107" s="34" t="s">
        <v>587</v>
      </c>
      <c r="K107" s="17">
        <v>245</v>
      </c>
      <c r="L107" s="17"/>
      <c r="M107" s="35"/>
      <c r="N107" s="20"/>
      <c r="O107" s="20"/>
      <c r="P107" s="20"/>
      <c r="Q107" s="17">
        <v>245</v>
      </c>
      <c r="R107" s="73"/>
      <c r="S107" s="20"/>
      <c r="T107" s="20"/>
      <c r="U107" s="35"/>
      <c r="V107" s="81">
        <v>24</v>
      </c>
      <c r="W107" s="20"/>
      <c r="X107" s="20"/>
      <c r="Y107" s="60" t="s">
        <v>179</v>
      </c>
      <c r="Z107" s="60" t="s">
        <v>583</v>
      </c>
      <c r="AA107" s="34" t="s">
        <v>215</v>
      </c>
      <c r="AB107" s="34" t="s">
        <v>584</v>
      </c>
      <c r="AC107" s="57" t="s">
        <v>215</v>
      </c>
      <c r="AD107" s="34" t="s">
        <v>217</v>
      </c>
      <c r="AE107" s="83" t="s">
        <v>218</v>
      </c>
      <c r="AF107" s="41" t="s">
        <v>219</v>
      </c>
      <c r="AG107" s="47"/>
      <c r="AH107" s="70"/>
      <c r="AI107" s="67"/>
      <c r="AK107" s="73"/>
    </row>
    <row r="108" ht="57" customHeight="1" spans="1:37">
      <c r="A108" s="17">
        <v>45</v>
      </c>
      <c r="B108" s="17" t="s">
        <v>588</v>
      </c>
      <c r="C108" s="17" t="s">
        <v>211</v>
      </c>
      <c r="D108" s="34" t="s">
        <v>589</v>
      </c>
      <c r="E108" s="17" t="s">
        <v>42</v>
      </c>
      <c r="F108" s="77" t="s">
        <v>211</v>
      </c>
      <c r="G108" s="17">
        <v>2021.01</v>
      </c>
      <c r="H108" s="19">
        <v>2021.1</v>
      </c>
      <c r="I108" s="34" t="s">
        <v>590</v>
      </c>
      <c r="J108" s="34" t="s">
        <v>591</v>
      </c>
      <c r="K108" s="167">
        <v>700</v>
      </c>
      <c r="L108" s="17">
        <v>700</v>
      </c>
      <c r="M108" s="35"/>
      <c r="N108" s="20"/>
      <c r="O108" s="20"/>
      <c r="P108" s="20"/>
      <c r="Q108" s="17"/>
      <c r="R108" s="73"/>
      <c r="S108" s="20"/>
      <c r="T108" s="20"/>
      <c r="U108" s="35"/>
      <c r="V108" s="81">
        <v>21</v>
      </c>
      <c r="W108" s="20"/>
      <c r="X108" s="20"/>
      <c r="Y108" s="60" t="s">
        <v>583</v>
      </c>
      <c r="Z108" s="60" t="s">
        <v>583</v>
      </c>
      <c r="AA108" s="34" t="s">
        <v>215</v>
      </c>
      <c r="AB108" s="34" t="s">
        <v>584</v>
      </c>
      <c r="AC108" s="57" t="s">
        <v>215</v>
      </c>
      <c r="AD108" s="34" t="s">
        <v>217</v>
      </c>
      <c r="AE108" s="83" t="s">
        <v>218</v>
      </c>
      <c r="AF108" s="41" t="s">
        <v>219</v>
      </c>
      <c r="AG108" s="47"/>
      <c r="AH108" s="70"/>
      <c r="AI108" s="67"/>
      <c r="AK108" s="73"/>
    </row>
    <row r="109" spans="1:37">
      <c r="A109" s="15" t="s">
        <v>38</v>
      </c>
      <c r="B109" s="16" t="s">
        <v>368</v>
      </c>
      <c r="C109" s="16"/>
      <c r="D109" s="16"/>
      <c r="E109" s="16"/>
      <c r="F109" s="16"/>
      <c r="G109" s="16"/>
      <c r="H109" s="16"/>
      <c r="I109" s="16"/>
      <c r="J109" s="16"/>
      <c r="K109" s="33">
        <f>SUM(K110:K111)</f>
        <v>570</v>
      </c>
      <c r="L109" s="33">
        <f t="shared" ref="L109:V109" si="30">SUM(L110:L111)</f>
        <v>0</v>
      </c>
      <c r="M109" s="33">
        <f t="shared" si="30"/>
        <v>0</v>
      </c>
      <c r="N109" s="33">
        <f t="shared" si="30"/>
        <v>0</v>
      </c>
      <c r="O109" s="33">
        <f t="shared" si="30"/>
        <v>0</v>
      </c>
      <c r="P109" s="33">
        <f t="shared" si="30"/>
        <v>0</v>
      </c>
      <c r="Q109" s="33">
        <f t="shared" si="30"/>
        <v>570</v>
      </c>
      <c r="R109" s="33">
        <f t="shared" si="30"/>
        <v>0</v>
      </c>
      <c r="S109" s="33">
        <f t="shared" si="30"/>
        <v>0</v>
      </c>
      <c r="T109" s="33">
        <f t="shared" si="30"/>
        <v>0</v>
      </c>
      <c r="U109" s="33">
        <f t="shared" si="30"/>
        <v>0</v>
      </c>
      <c r="V109" s="33">
        <f t="shared" si="30"/>
        <v>53</v>
      </c>
      <c r="W109" s="33">
        <f>SUM(W110:W110)</f>
        <v>0</v>
      </c>
      <c r="X109" s="33">
        <f>SUM(X110:X110)</f>
        <v>0</v>
      </c>
      <c r="Y109" s="52"/>
      <c r="Z109" s="52"/>
      <c r="AA109" s="52"/>
      <c r="AB109" s="52"/>
      <c r="AC109" s="53"/>
      <c r="AD109" s="54"/>
      <c r="AE109" s="55"/>
      <c r="AF109" s="52"/>
      <c r="AG109" s="52"/>
      <c r="AH109" s="65"/>
      <c r="AI109" s="65"/>
      <c r="AK109" s="64"/>
    </row>
    <row r="110" ht="102.9" customHeight="1" spans="1:37">
      <c r="A110" s="17">
        <v>46</v>
      </c>
      <c r="B110" s="17" t="s">
        <v>592</v>
      </c>
      <c r="C110" s="17" t="s">
        <v>289</v>
      </c>
      <c r="D110" s="17" t="s">
        <v>369</v>
      </c>
      <c r="E110" s="17" t="s">
        <v>42</v>
      </c>
      <c r="F110" s="18"/>
      <c r="G110" s="17">
        <v>2021.01</v>
      </c>
      <c r="H110" s="19">
        <v>2021.1</v>
      </c>
      <c r="I110" s="17" t="s">
        <v>365</v>
      </c>
      <c r="J110" s="56" t="s">
        <v>370</v>
      </c>
      <c r="K110" s="21">
        <v>320</v>
      </c>
      <c r="L110" s="21"/>
      <c r="M110" s="80"/>
      <c r="N110" s="17"/>
      <c r="O110" s="17"/>
      <c r="P110" s="17"/>
      <c r="Q110" s="40">
        <v>320</v>
      </c>
      <c r="R110" s="40"/>
      <c r="S110" s="19"/>
      <c r="T110" s="19"/>
      <c r="U110" s="19"/>
      <c r="V110" s="40">
        <v>26</v>
      </c>
      <c r="W110" s="17"/>
      <c r="X110" s="20"/>
      <c r="Y110" s="60" t="s">
        <v>377</v>
      </c>
      <c r="Z110" s="60" t="s">
        <v>593</v>
      </c>
      <c r="AA110" s="34" t="s">
        <v>135</v>
      </c>
      <c r="AB110" s="17" t="s">
        <v>136</v>
      </c>
      <c r="AC110" s="57" t="s">
        <v>294</v>
      </c>
      <c r="AD110" s="34" t="s">
        <v>295</v>
      </c>
      <c r="AE110" s="83" t="s">
        <v>296</v>
      </c>
      <c r="AF110" s="34" t="s">
        <v>297</v>
      </c>
      <c r="AG110" s="47"/>
      <c r="AH110" s="70"/>
      <c r="AI110" s="67"/>
      <c r="AK110" s="73" t="s">
        <v>74</v>
      </c>
    </row>
    <row r="111" ht="54.9" customHeight="1" spans="1:37">
      <c r="A111" s="17">
        <v>47</v>
      </c>
      <c r="B111" s="17" t="s">
        <v>594</v>
      </c>
      <c r="C111" s="17" t="s">
        <v>289</v>
      </c>
      <c r="D111" s="21" t="s">
        <v>595</v>
      </c>
      <c r="E111" s="21" t="s">
        <v>42</v>
      </c>
      <c r="F111" s="23"/>
      <c r="G111" s="17">
        <v>2021.01</v>
      </c>
      <c r="H111" s="19">
        <v>2021.1</v>
      </c>
      <c r="I111" s="21" t="s">
        <v>384</v>
      </c>
      <c r="J111" s="41" t="s">
        <v>596</v>
      </c>
      <c r="K111" s="21">
        <v>250</v>
      </c>
      <c r="L111" s="17"/>
      <c r="M111" s="19"/>
      <c r="N111" s="19"/>
      <c r="O111" s="19"/>
      <c r="P111" s="19"/>
      <c r="Q111" s="19">
        <v>250</v>
      </c>
      <c r="R111" s="19"/>
      <c r="S111" s="19"/>
      <c r="T111" s="19"/>
      <c r="U111" s="19"/>
      <c r="V111" s="21">
        <v>27</v>
      </c>
      <c r="W111" s="17"/>
      <c r="X111" s="17"/>
      <c r="Y111" s="60" t="s">
        <v>377</v>
      </c>
      <c r="Z111" s="60" t="s">
        <v>377</v>
      </c>
      <c r="AA111" s="34" t="s">
        <v>135</v>
      </c>
      <c r="AB111" s="17" t="s">
        <v>136</v>
      </c>
      <c r="AC111" s="57" t="s">
        <v>294</v>
      </c>
      <c r="AD111" s="34" t="s">
        <v>295</v>
      </c>
      <c r="AE111" s="83" t="s">
        <v>296</v>
      </c>
      <c r="AF111" s="34" t="s">
        <v>297</v>
      </c>
      <c r="AG111" s="47"/>
      <c r="AH111" s="70"/>
      <c r="AI111" s="67"/>
      <c r="AK111" s="73" t="s">
        <v>74</v>
      </c>
    </row>
    <row r="112" spans="1:37">
      <c r="A112" s="15">
        <v>20</v>
      </c>
      <c r="B112" s="16" t="s">
        <v>371</v>
      </c>
      <c r="C112" s="16"/>
      <c r="D112" s="16"/>
      <c r="E112" s="16"/>
      <c r="F112" s="16"/>
      <c r="G112" s="16"/>
      <c r="H112" s="16"/>
      <c r="I112" s="16"/>
      <c r="J112" s="16"/>
      <c r="K112" s="33">
        <f>SUM(K113+K114+K115+K116)</f>
        <v>0</v>
      </c>
      <c r="L112" s="33">
        <f>SUM(L113+L114+L115+L116)</f>
        <v>0</v>
      </c>
      <c r="M112" s="33">
        <f>SUM(M113+M114+M115+M116)</f>
        <v>0</v>
      </c>
      <c r="N112" s="33">
        <f>SUM(N113+N114+N115+N116)</f>
        <v>0</v>
      </c>
      <c r="O112" s="33">
        <f>SUM(O113+O114+O115+O116)</f>
        <v>0</v>
      </c>
      <c r="P112" s="33"/>
      <c r="Q112" s="33">
        <f t="shared" ref="Q112:X112" si="31">SUM(Q113+Q114+Q115+Q116)</f>
        <v>0</v>
      </c>
      <c r="R112" s="33">
        <f t="shared" si="31"/>
        <v>0</v>
      </c>
      <c r="S112" s="33">
        <f t="shared" si="31"/>
        <v>0</v>
      </c>
      <c r="T112" s="33">
        <f t="shared" si="31"/>
        <v>0</v>
      </c>
      <c r="U112" s="33">
        <f t="shared" si="31"/>
        <v>0</v>
      </c>
      <c r="V112" s="33">
        <f t="shared" si="31"/>
        <v>27</v>
      </c>
      <c r="W112" s="33">
        <f t="shared" si="31"/>
        <v>0</v>
      </c>
      <c r="X112" s="33">
        <f t="shared" si="31"/>
        <v>0</v>
      </c>
      <c r="Y112" s="52"/>
      <c r="Z112" s="52"/>
      <c r="AA112" s="52"/>
      <c r="AB112" s="52"/>
      <c r="AC112" s="53"/>
      <c r="AD112" s="54"/>
      <c r="AE112" s="55"/>
      <c r="AF112" s="52"/>
      <c r="AG112" s="52"/>
      <c r="AH112" s="65"/>
      <c r="AI112" s="65"/>
      <c r="AK112" s="64"/>
    </row>
    <row r="113" spans="1:37">
      <c r="A113" s="15" t="s">
        <v>38</v>
      </c>
      <c r="B113" s="16" t="s">
        <v>372</v>
      </c>
      <c r="C113" s="16"/>
      <c r="D113" s="16"/>
      <c r="E113" s="16"/>
      <c r="F113" s="16"/>
      <c r="G113" s="16"/>
      <c r="H113" s="16"/>
      <c r="I113" s="16"/>
      <c r="J113" s="16"/>
      <c r="K113" s="33">
        <v>0</v>
      </c>
      <c r="L113" s="33">
        <f>SUM(L111:L111)</f>
        <v>0</v>
      </c>
      <c r="M113" s="33">
        <f>SUM(M111:M111)</f>
        <v>0</v>
      </c>
      <c r="N113" s="33">
        <f>SUM(N111:N111)</f>
        <v>0</v>
      </c>
      <c r="O113" s="33">
        <f>SUM(O111:O111)</f>
        <v>0</v>
      </c>
      <c r="P113" s="33"/>
      <c r="Q113" s="33">
        <v>0</v>
      </c>
      <c r="R113" s="33">
        <f t="shared" ref="R113:X113" si="32">SUM(R111:R111)</f>
        <v>0</v>
      </c>
      <c r="S113" s="33">
        <f t="shared" si="32"/>
        <v>0</v>
      </c>
      <c r="T113" s="33">
        <f t="shared" si="32"/>
        <v>0</v>
      </c>
      <c r="U113" s="33">
        <f t="shared" si="32"/>
        <v>0</v>
      </c>
      <c r="V113" s="33">
        <f t="shared" si="32"/>
        <v>27</v>
      </c>
      <c r="W113" s="33">
        <f t="shared" si="32"/>
        <v>0</v>
      </c>
      <c r="X113" s="33">
        <f t="shared" si="32"/>
        <v>0</v>
      </c>
      <c r="Y113" s="52"/>
      <c r="Z113" s="52"/>
      <c r="AA113" s="52"/>
      <c r="AB113" s="52"/>
      <c r="AC113" s="53"/>
      <c r="AD113" s="54"/>
      <c r="AE113" s="55"/>
      <c r="AF113" s="52"/>
      <c r="AG113" s="52"/>
      <c r="AH113" s="65"/>
      <c r="AI113" s="65"/>
      <c r="AK113" s="64"/>
    </row>
    <row r="114" spans="1:37">
      <c r="A114" s="15" t="s">
        <v>38</v>
      </c>
      <c r="B114" s="16" t="s">
        <v>386</v>
      </c>
      <c r="C114" s="16"/>
      <c r="D114" s="16"/>
      <c r="E114" s="16"/>
      <c r="F114" s="16"/>
      <c r="G114" s="16"/>
      <c r="H114" s="16"/>
      <c r="I114" s="16"/>
      <c r="J114" s="16"/>
      <c r="K114" s="33"/>
      <c r="L114" s="33"/>
      <c r="M114" s="33"/>
      <c r="N114" s="33"/>
      <c r="O114" s="33"/>
      <c r="P114" s="33"/>
      <c r="Q114" s="33"/>
      <c r="R114" s="33"/>
      <c r="S114" s="33"/>
      <c r="T114" s="33"/>
      <c r="U114" s="33"/>
      <c r="V114" s="33"/>
      <c r="W114" s="33"/>
      <c r="X114" s="33"/>
      <c r="Y114" s="52"/>
      <c r="Z114" s="52"/>
      <c r="AA114" s="52"/>
      <c r="AB114" s="52"/>
      <c r="AC114" s="53"/>
      <c r="AD114" s="54"/>
      <c r="AE114" s="55"/>
      <c r="AF114" s="52"/>
      <c r="AG114" s="52"/>
      <c r="AH114" s="65"/>
      <c r="AI114" s="65"/>
      <c r="AK114" s="64"/>
    </row>
    <row r="115" spans="1:37">
      <c r="A115" s="15" t="s">
        <v>38</v>
      </c>
      <c r="B115" s="16" t="s">
        <v>387</v>
      </c>
      <c r="C115" s="16"/>
      <c r="D115" s="16"/>
      <c r="E115" s="16"/>
      <c r="F115" s="16"/>
      <c r="G115" s="16"/>
      <c r="H115" s="16"/>
      <c r="I115" s="16"/>
      <c r="J115" s="16"/>
      <c r="K115" s="33"/>
      <c r="L115" s="33"/>
      <c r="M115" s="33"/>
      <c r="N115" s="33"/>
      <c r="O115" s="33"/>
      <c r="P115" s="33"/>
      <c r="Q115" s="33"/>
      <c r="R115" s="33"/>
      <c r="S115" s="33"/>
      <c r="T115" s="33"/>
      <c r="U115" s="33"/>
      <c r="V115" s="33"/>
      <c r="W115" s="33"/>
      <c r="X115" s="33"/>
      <c r="Y115" s="52"/>
      <c r="Z115" s="52"/>
      <c r="AA115" s="52"/>
      <c r="AB115" s="52"/>
      <c r="AC115" s="53"/>
      <c r="AD115" s="54"/>
      <c r="AE115" s="55"/>
      <c r="AF115" s="52"/>
      <c r="AG115" s="52"/>
      <c r="AH115" s="65"/>
      <c r="AI115" s="65"/>
      <c r="AK115" s="64"/>
    </row>
    <row r="116" spans="1:37">
      <c r="A116" s="15"/>
      <c r="B116" s="16" t="s">
        <v>388</v>
      </c>
      <c r="C116" s="16"/>
      <c r="D116" s="16"/>
      <c r="E116" s="16"/>
      <c r="F116" s="16"/>
      <c r="G116" s="16"/>
      <c r="H116" s="16"/>
      <c r="I116" s="16"/>
      <c r="J116" s="16"/>
      <c r="K116" s="33">
        <v>0</v>
      </c>
      <c r="L116" s="33">
        <v>0</v>
      </c>
      <c r="M116" s="33">
        <v>0</v>
      </c>
      <c r="N116" s="33">
        <v>0</v>
      </c>
      <c r="O116" s="33">
        <v>0</v>
      </c>
      <c r="P116" s="33"/>
      <c r="Q116" s="33">
        <v>0</v>
      </c>
      <c r="R116" s="33">
        <v>0</v>
      </c>
      <c r="S116" s="33">
        <v>0</v>
      </c>
      <c r="T116" s="33">
        <v>0</v>
      </c>
      <c r="U116" s="33">
        <v>0</v>
      </c>
      <c r="V116" s="33">
        <v>0</v>
      </c>
      <c r="W116" s="33">
        <v>0</v>
      </c>
      <c r="X116" s="33">
        <v>0</v>
      </c>
      <c r="Y116" s="52"/>
      <c r="Z116" s="52"/>
      <c r="AA116" s="52"/>
      <c r="AB116" s="52"/>
      <c r="AC116" s="53"/>
      <c r="AD116" s="54"/>
      <c r="AE116" s="55"/>
      <c r="AF116" s="52"/>
      <c r="AG116" s="52"/>
      <c r="AH116" s="65"/>
      <c r="AI116" s="65"/>
      <c r="AK116" s="64"/>
    </row>
    <row r="117" spans="1:37">
      <c r="A117" s="15" t="s">
        <v>34</v>
      </c>
      <c r="B117" s="16" t="s">
        <v>400</v>
      </c>
      <c r="C117" s="16"/>
      <c r="D117" s="16"/>
      <c r="E117" s="16"/>
      <c r="F117" s="16"/>
      <c r="G117" s="16"/>
      <c r="H117" s="16"/>
      <c r="I117" s="16"/>
      <c r="J117" s="16"/>
      <c r="K117" s="33">
        <f>SUM(K118+K119+K121)</f>
        <v>100</v>
      </c>
      <c r="L117" s="33">
        <f>SUM(L118+L119+L121)</f>
        <v>0</v>
      </c>
      <c r="M117" s="33">
        <f>SUM(M118+M119+M121)</f>
        <v>0</v>
      </c>
      <c r="N117" s="33">
        <f>SUM(N118+N119+N121)</f>
        <v>0</v>
      </c>
      <c r="O117" s="33">
        <f>SUM(O118+O119+O121)</f>
        <v>0</v>
      </c>
      <c r="P117" s="33"/>
      <c r="Q117" s="33">
        <f t="shared" ref="Q117:X117" si="33">SUM(Q118+Q119+Q121)</f>
        <v>0</v>
      </c>
      <c r="R117" s="33">
        <f t="shared" si="33"/>
        <v>100</v>
      </c>
      <c r="S117" s="33">
        <f t="shared" si="33"/>
        <v>0</v>
      </c>
      <c r="T117" s="33">
        <f t="shared" si="33"/>
        <v>0</v>
      </c>
      <c r="U117" s="33">
        <f t="shared" si="33"/>
        <v>0</v>
      </c>
      <c r="V117" s="33">
        <f t="shared" si="33"/>
        <v>2137</v>
      </c>
      <c r="W117" s="33">
        <f t="shared" si="33"/>
        <v>0</v>
      </c>
      <c r="X117" s="33">
        <f t="shared" si="33"/>
        <v>0</v>
      </c>
      <c r="Y117" s="52"/>
      <c r="Z117" s="52"/>
      <c r="AA117" s="52"/>
      <c r="AB117" s="52"/>
      <c r="AC117" s="53"/>
      <c r="AD117" s="54"/>
      <c r="AE117" s="55"/>
      <c r="AF117" s="52"/>
      <c r="AG117" s="52"/>
      <c r="AH117" s="65"/>
      <c r="AI117" s="65"/>
      <c r="AK117" s="64"/>
    </row>
    <row r="118" spans="1:37">
      <c r="A118" s="15" t="s">
        <v>38</v>
      </c>
      <c r="B118" s="16" t="s">
        <v>401</v>
      </c>
      <c r="C118" s="16"/>
      <c r="D118" s="16"/>
      <c r="E118" s="16"/>
      <c r="F118" s="16"/>
      <c r="G118" s="16"/>
      <c r="H118" s="16"/>
      <c r="I118" s="16"/>
      <c r="J118" s="16"/>
      <c r="K118" s="33"/>
      <c r="L118" s="33"/>
      <c r="M118" s="33"/>
      <c r="N118" s="33"/>
      <c r="O118" s="33"/>
      <c r="P118" s="33"/>
      <c r="Q118" s="33"/>
      <c r="R118" s="33"/>
      <c r="S118" s="33"/>
      <c r="T118" s="33"/>
      <c r="U118" s="33"/>
      <c r="V118" s="33"/>
      <c r="W118" s="33"/>
      <c r="X118" s="33"/>
      <c r="Y118" s="52"/>
      <c r="Z118" s="52"/>
      <c r="AA118" s="52"/>
      <c r="AB118" s="52"/>
      <c r="AC118" s="53"/>
      <c r="AD118" s="54"/>
      <c r="AE118" s="55"/>
      <c r="AF118" s="52"/>
      <c r="AG118" s="52"/>
      <c r="AH118" s="65"/>
      <c r="AI118" s="65"/>
      <c r="AK118" s="64"/>
    </row>
    <row r="119" spans="1:37">
      <c r="A119" s="15" t="s">
        <v>38</v>
      </c>
      <c r="B119" s="16" t="s">
        <v>402</v>
      </c>
      <c r="C119" s="16"/>
      <c r="D119" s="16"/>
      <c r="E119" s="16"/>
      <c r="F119" s="16"/>
      <c r="G119" s="16"/>
      <c r="H119" s="16"/>
      <c r="I119" s="16"/>
      <c r="J119" s="16"/>
      <c r="K119" s="33">
        <f>SUM(K120)</f>
        <v>100</v>
      </c>
      <c r="L119" s="33">
        <f>SUM(L120)</f>
        <v>0</v>
      </c>
      <c r="M119" s="33">
        <f>SUM(M120)</f>
        <v>0</v>
      </c>
      <c r="N119" s="33">
        <f>SUM(N120)</f>
        <v>0</v>
      </c>
      <c r="O119" s="33">
        <f>SUM(O120)</f>
        <v>0</v>
      </c>
      <c r="P119" s="33"/>
      <c r="Q119" s="33">
        <f t="shared" ref="Q119:X119" si="34">SUM(Q120)</f>
        <v>0</v>
      </c>
      <c r="R119" s="33">
        <f t="shared" si="34"/>
        <v>100</v>
      </c>
      <c r="S119" s="33">
        <f t="shared" si="34"/>
        <v>0</v>
      </c>
      <c r="T119" s="33">
        <f t="shared" si="34"/>
        <v>0</v>
      </c>
      <c r="U119" s="33">
        <f t="shared" si="34"/>
        <v>0</v>
      </c>
      <c r="V119" s="33">
        <f t="shared" si="34"/>
        <v>2137</v>
      </c>
      <c r="W119" s="33">
        <f t="shared" si="34"/>
        <v>0</v>
      </c>
      <c r="X119" s="33">
        <f t="shared" si="34"/>
        <v>0</v>
      </c>
      <c r="Y119" s="52"/>
      <c r="Z119" s="52"/>
      <c r="AA119" s="52"/>
      <c r="AB119" s="52"/>
      <c r="AC119" s="53"/>
      <c r="AD119" s="54"/>
      <c r="AE119" s="55"/>
      <c r="AF119" s="52"/>
      <c r="AG119" s="52"/>
      <c r="AH119" s="65"/>
      <c r="AI119" s="65"/>
      <c r="AK119" s="64"/>
    </row>
    <row r="120" ht="45" customHeight="1" spans="1:37">
      <c r="A120" s="20">
        <v>48</v>
      </c>
      <c r="B120" s="17" t="s">
        <v>597</v>
      </c>
      <c r="C120" s="19" t="s">
        <v>598</v>
      </c>
      <c r="D120" s="56" t="s">
        <v>599</v>
      </c>
      <c r="E120" s="21" t="s">
        <v>42</v>
      </c>
      <c r="F120" s="23"/>
      <c r="G120" s="17">
        <v>2021.01</v>
      </c>
      <c r="H120" s="19">
        <v>2021.1</v>
      </c>
      <c r="I120" s="19" t="s">
        <v>600</v>
      </c>
      <c r="J120" s="56" t="s">
        <v>601</v>
      </c>
      <c r="K120" s="19">
        <v>100</v>
      </c>
      <c r="L120" s="81"/>
      <c r="M120" s="36"/>
      <c r="N120" s="36"/>
      <c r="O120" s="36"/>
      <c r="P120" s="36"/>
      <c r="Q120" s="36"/>
      <c r="R120" s="19">
        <v>100</v>
      </c>
      <c r="S120" s="36"/>
      <c r="T120" s="36"/>
      <c r="U120" s="36"/>
      <c r="V120" s="56">
        <v>2137</v>
      </c>
      <c r="W120" s="36"/>
      <c r="X120" s="36"/>
      <c r="Y120" s="56" t="s">
        <v>602</v>
      </c>
      <c r="Z120" s="56" t="s">
        <v>603</v>
      </c>
      <c r="AA120" s="56" t="s">
        <v>604</v>
      </c>
      <c r="AB120" s="87" t="s">
        <v>605</v>
      </c>
      <c r="AC120" s="56" t="s">
        <v>604</v>
      </c>
      <c r="AD120" s="87" t="s">
        <v>605</v>
      </c>
      <c r="AE120" s="56" t="s">
        <v>296</v>
      </c>
      <c r="AF120" s="56" t="s">
        <v>606</v>
      </c>
      <c r="AG120" s="73"/>
      <c r="AH120" s="65"/>
      <c r="AI120" s="65"/>
      <c r="AK120" s="73" t="s">
        <v>74</v>
      </c>
    </row>
    <row r="121" spans="1:37">
      <c r="A121" s="15" t="s">
        <v>38</v>
      </c>
      <c r="B121" s="16" t="s">
        <v>403</v>
      </c>
      <c r="C121" s="16"/>
      <c r="D121" s="16"/>
      <c r="E121" s="16"/>
      <c r="F121" s="16"/>
      <c r="G121" s="16"/>
      <c r="H121" s="16"/>
      <c r="I121" s="16"/>
      <c r="J121" s="16"/>
      <c r="K121" s="33">
        <v>0</v>
      </c>
      <c r="L121" s="33">
        <v>0</v>
      </c>
      <c r="M121" s="33">
        <v>0</v>
      </c>
      <c r="N121" s="33">
        <v>0</v>
      </c>
      <c r="O121" s="33">
        <v>0</v>
      </c>
      <c r="P121" s="33"/>
      <c r="Q121" s="33">
        <v>0</v>
      </c>
      <c r="R121" s="33">
        <v>0</v>
      </c>
      <c r="S121" s="33">
        <v>0</v>
      </c>
      <c r="T121" s="33">
        <v>0</v>
      </c>
      <c r="U121" s="33">
        <v>0</v>
      </c>
      <c r="V121" s="33">
        <v>0</v>
      </c>
      <c r="W121" s="33">
        <v>0</v>
      </c>
      <c r="X121" s="33">
        <v>0</v>
      </c>
      <c r="Y121" s="52"/>
      <c r="Z121" s="52"/>
      <c r="AA121" s="52"/>
      <c r="AB121" s="52"/>
      <c r="AC121" s="53"/>
      <c r="AD121" s="54"/>
      <c r="AE121" s="55"/>
      <c r="AF121" s="52"/>
      <c r="AG121" s="52"/>
      <c r="AH121" s="65"/>
      <c r="AI121" s="65"/>
      <c r="AK121" s="64"/>
    </row>
  </sheetData>
  <autoFilter ref="A2:XFD121">
    <extLst/>
  </autoFilter>
  <mergeCells count="100">
    <mergeCell ref="A1:AG1"/>
    <mergeCell ref="K2:U2"/>
    <mergeCell ref="V2:X2"/>
    <mergeCell ref="L3:O3"/>
    <mergeCell ref="A5:J5"/>
    <mergeCell ref="B6:J6"/>
    <mergeCell ref="B7:J7"/>
    <mergeCell ref="B8:J8"/>
    <mergeCell ref="B11:J11"/>
    <mergeCell ref="B12:J12"/>
    <mergeCell ref="B14:J14"/>
    <mergeCell ref="B15:J15"/>
    <mergeCell ref="B16:J16"/>
    <mergeCell ref="B17:J17"/>
    <mergeCell ref="B18:J18"/>
    <mergeCell ref="B19:J19"/>
    <mergeCell ref="B24:J24"/>
    <mergeCell ref="B26:J26"/>
    <mergeCell ref="B27:J27"/>
    <mergeCell ref="B28:J28"/>
    <mergeCell ref="B30:J30"/>
    <mergeCell ref="B32:J32"/>
    <mergeCell ref="B33:J33"/>
    <mergeCell ref="B43:J43"/>
    <mergeCell ref="B44:J44"/>
    <mergeCell ref="B45:J45"/>
    <mergeCell ref="B54:J54"/>
    <mergeCell ref="B58:J58"/>
    <mergeCell ref="B59:J59"/>
    <mergeCell ref="B60:J60"/>
    <mergeCell ref="B61:J61"/>
    <mergeCell ref="B63:J63"/>
    <mergeCell ref="B64:J64"/>
    <mergeCell ref="B66:J66"/>
    <mergeCell ref="B68:J68"/>
    <mergeCell ref="B69:J69"/>
    <mergeCell ref="B70:J70"/>
    <mergeCell ref="B71:J71"/>
    <mergeCell ref="B73:J73"/>
    <mergeCell ref="B74:J74"/>
    <mergeCell ref="B75:J75"/>
    <mergeCell ref="B76:J76"/>
    <mergeCell ref="B77:J77"/>
    <mergeCell ref="B79:J79"/>
    <mergeCell ref="B80:J80"/>
    <mergeCell ref="B81:J81"/>
    <mergeCell ref="B82:J82"/>
    <mergeCell ref="B83:J83"/>
    <mergeCell ref="B84:J84"/>
    <mergeCell ref="B85:J85"/>
    <mergeCell ref="B86:J86"/>
    <mergeCell ref="B87:J87"/>
    <mergeCell ref="B88:J88"/>
    <mergeCell ref="B89:J89"/>
    <mergeCell ref="B90:J90"/>
    <mergeCell ref="B91:J91"/>
    <mergeCell ref="B92:J92"/>
    <mergeCell ref="B93:J93"/>
    <mergeCell ref="B94:J94"/>
    <mergeCell ref="B96:J96"/>
    <mergeCell ref="B103:J103"/>
    <mergeCell ref="B104:J104"/>
    <mergeCell ref="B105:J105"/>
    <mergeCell ref="B109:J109"/>
    <mergeCell ref="B112:J112"/>
    <mergeCell ref="B113:J113"/>
    <mergeCell ref="B114:J114"/>
    <mergeCell ref="B115:J115"/>
    <mergeCell ref="B116:J116"/>
    <mergeCell ref="B117:J117"/>
    <mergeCell ref="B118:J118"/>
    <mergeCell ref="B119:J119"/>
    <mergeCell ref="B121:J121"/>
    <mergeCell ref="A2:A4"/>
    <mergeCell ref="B2:B4"/>
    <mergeCell ref="C2:C4"/>
    <mergeCell ref="D2:D4"/>
    <mergeCell ref="E2:E4"/>
    <mergeCell ref="F2:F4"/>
    <mergeCell ref="I2:I4"/>
    <mergeCell ref="J2:J4"/>
    <mergeCell ref="P3:P4"/>
    <mergeCell ref="Q3:Q4"/>
    <mergeCell ref="R3:R4"/>
    <mergeCell ref="S3:S4"/>
    <mergeCell ref="T3:T4"/>
    <mergeCell ref="U3:U4"/>
    <mergeCell ref="V3:V4"/>
    <mergeCell ref="W3:W4"/>
    <mergeCell ref="X3:X4"/>
    <mergeCell ref="Y2:Y4"/>
    <mergeCell ref="Z2:Z4"/>
    <mergeCell ref="AA2:AA4"/>
    <mergeCell ref="AB2:AB4"/>
    <mergeCell ref="AC2:AC4"/>
    <mergeCell ref="AD2:AD4"/>
    <mergeCell ref="AE2:AE4"/>
    <mergeCell ref="AF2:AF4"/>
    <mergeCell ref="AG2:AG4"/>
    <mergeCell ref="G2:H3"/>
  </mergeCells>
  <pageMargins left="0.751388888888889" right="0.751388888888889" top="1" bottom="1" header="0.511805555555556" footer="0.511805555555556"/>
  <pageSetup paperSize="8" scale="42" orientation="landscape"/>
  <headerFooter/>
  <rowBreaks count="1" manualBreakCount="1">
    <brk id="104" max="3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8"/>
  <sheetViews>
    <sheetView view="pageBreakPreview" zoomScale="64" zoomScaleNormal="68" zoomScaleSheetLayoutView="64" workbookViewId="0">
      <selection activeCell="A1" sqref="$A1:$XFD1048576"/>
    </sheetView>
  </sheetViews>
  <sheetFormatPr defaultColWidth="8.775" defaultRowHeight="25.5"/>
  <cols>
    <col min="1" max="1" width="10.6666666666667" style="66" customWidth="1"/>
    <col min="2" max="2" width="35.6666666666667" style="170" customWidth="1"/>
    <col min="3" max="3" width="14" style="171" customWidth="1"/>
    <col min="4" max="4" width="21.1083333333333" style="172" customWidth="1"/>
    <col min="5" max="5" width="11" style="172" customWidth="1"/>
    <col min="6" max="6" width="17" style="173" customWidth="1"/>
    <col min="7" max="7" width="18.8916666666667" style="174" customWidth="1"/>
    <col min="8" max="8" width="13.1083333333333" style="175" hidden="1" customWidth="1"/>
    <col min="9" max="9" width="10.6666666666667" style="171" customWidth="1"/>
    <col min="10" max="10" width="35.6666666666667" style="176" customWidth="1"/>
    <col min="11" max="11" width="14" style="66" customWidth="1"/>
    <col min="12" max="12" width="10.6666666666667" style="168" customWidth="1"/>
    <col min="13" max="13" width="10.6666666666667" style="66" customWidth="1"/>
    <col min="14" max="14" width="17" style="171" customWidth="1"/>
    <col min="15" max="15" width="18.8916666666667" style="66" customWidth="1"/>
    <col min="16" max="16344" width="8.775" style="66"/>
    <col min="16345" max="16384" width="8.775" style="177"/>
  </cols>
  <sheetData>
    <row r="1" s="66" customFormat="1" ht="62.1" customHeight="1" spans="1:15">
      <c r="A1" s="178" t="s">
        <v>607</v>
      </c>
      <c r="B1" s="179"/>
      <c r="C1" s="178"/>
      <c r="D1" s="180"/>
      <c r="E1" s="180"/>
      <c r="F1" s="181"/>
      <c r="G1" s="182"/>
      <c r="H1" s="178"/>
      <c r="I1" s="178"/>
      <c r="J1" s="179"/>
      <c r="K1" s="178"/>
      <c r="L1" s="199"/>
      <c r="M1" s="178"/>
      <c r="N1" s="178"/>
      <c r="O1" s="178"/>
    </row>
    <row r="2" s="168" customFormat="1" ht="18.75" spans="1:15">
      <c r="A2" s="183" t="s">
        <v>1</v>
      </c>
      <c r="B2" s="183" t="s">
        <v>3</v>
      </c>
      <c r="C2" s="183" t="s">
        <v>608</v>
      </c>
      <c r="D2" s="184" t="s">
        <v>609</v>
      </c>
      <c r="E2" s="185"/>
      <c r="F2" s="185" t="s">
        <v>610</v>
      </c>
      <c r="G2" s="186"/>
      <c r="I2" s="183" t="s">
        <v>1</v>
      </c>
      <c r="J2" s="183" t="s">
        <v>3</v>
      </c>
      <c r="K2" s="183" t="s">
        <v>608</v>
      </c>
      <c r="L2" s="200" t="s">
        <v>609</v>
      </c>
      <c r="M2" s="183"/>
      <c r="N2" s="183" t="s">
        <v>610</v>
      </c>
      <c r="O2" s="183"/>
    </row>
    <row r="3" s="168" customFormat="1" ht="37.5" spans="1:15">
      <c r="A3" s="183"/>
      <c r="B3" s="183"/>
      <c r="C3" s="187"/>
      <c r="D3" s="185"/>
      <c r="E3" s="188" t="s">
        <v>611</v>
      </c>
      <c r="F3" s="185" t="s">
        <v>612</v>
      </c>
      <c r="G3" s="186" t="s">
        <v>613</v>
      </c>
      <c r="I3" s="183"/>
      <c r="J3" s="183"/>
      <c r="K3" s="183"/>
      <c r="L3" s="183"/>
      <c r="M3" s="183" t="s">
        <v>611</v>
      </c>
      <c r="N3" s="183" t="s">
        <v>612</v>
      </c>
      <c r="O3" s="183" t="s">
        <v>613</v>
      </c>
    </row>
    <row r="4" s="169" customFormat="1" ht="24.9" customHeight="1" spans="1:15">
      <c r="A4" s="189" t="s">
        <v>27</v>
      </c>
      <c r="B4" s="190"/>
      <c r="C4" s="191">
        <f>C5+K11+K17+K23+K30+K34</f>
        <v>48</v>
      </c>
      <c r="D4" s="191">
        <f>D5+L11+L17+L23+L30+L34</f>
        <v>16112.37</v>
      </c>
      <c r="E4" s="191"/>
      <c r="F4" s="192">
        <f>F5+N11+N17+N23+N30+N34</f>
        <v>20857.35</v>
      </c>
      <c r="G4" s="193">
        <f>G5+O11+O17+O23+O30+O34</f>
        <v>1</v>
      </c>
      <c r="H4" s="168">
        <v>20857.35</v>
      </c>
      <c r="I4" s="189">
        <v>2</v>
      </c>
      <c r="J4" s="190" t="s">
        <v>614</v>
      </c>
      <c r="K4" s="191"/>
      <c r="L4" s="192"/>
      <c r="M4" s="201"/>
      <c r="N4" s="202"/>
      <c r="O4" s="193">
        <f>N4/H5</f>
        <v>0</v>
      </c>
    </row>
    <row r="5" s="169" customFormat="1" ht="24.9" customHeight="1" spans="1:15">
      <c r="A5" s="189" t="s">
        <v>615</v>
      </c>
      <c r="B5" s="190" t="s">
        <v>616</v>
      </c>
      <c r="C5" s="191">
        <f>C6+C13+C21+C28+C33+C34+C35+C36+K8+K9+K10</f>
        <v>35</v>
      </c>
      <c r="D5" s="191">
        <f>D6+D13+D21+D28+D33+D34+D35+D36+L8+L9+L10</f>
        <v>13602.9</v>
      </c>
      <c r="E5" s="191"/>
      <c r="F5" s="192">
        <f>F6+F13+F21+F28+F33+F34+F35+F36+N8+N9+N10</f>
        <v>14169.57</v>
      </c>
      <c r="G5" s="194">
        <f>F5/H5</f>
        <v>0.679356198174744</v>
      </c>
      <c r="H5" s="168">
        <v>20857.35</v>
      </c>
      <c r="I5" s="189">
        <v>3</v>
      </c>
      <c r="J5" s="190" t="s">
        <v>617</v>
      </c>
      <c r="K5" s="191"/>
      <c r="L5" s="192"/>
      <c r="M5" s="201"/>
      <c r="N5" s="202"/>
      <c r="O5" s="193">
        <f t="shared" ref="O5:O36" si="0">N5/H6</f>
        <v>0</v>
      </c>
    </row>
    <row r="6" s="169" customFormat="1" ht="24.9" customHeight="1" spans="1:15">
      <c r="A6" s="189" t="s">
        <v>618</v>
      </c>
      <c r="B6" s="190" t="s">
        <v>619</v>
      </c>
      <c r="C6" s="191">
        <f>SUM(C7:C11)</f>
        <v>3</v>
      </c>
      <c r="D6" s="191">
        <f>SUM(D7:D11)</f>
        <v>5260</v>
      </c>
      <c r="E6" s="191"/>
      <c r="F6" s="192">
        <f>SUM(F7:F11)</f>
        <v>43.2</v>
      </c>
      <c r="G6" s="194">
        <f t="shared" ref="G6:G37" si="1">F6/H6</f>
        <v>0.00207121230645312</v>
      </c>
      <c r="H6" s="168">
        <v>20857.35</v>
      </c>
      <c r="I6" s="189">
        <v>4</v>
      </c>
      <c r="J6" s="190" t="s">
        <v>620</v>
      </c>
      <c r="K6" s="191"/>
      <c r="L6" s="192"/>
      <c r="M6" s="201"/>
      <c r="N6" s="202"/>
      <c r="O6" s="193">
        <f t="shared" si="0"/>
        <v>0</v>
      </c>
    </row>
    <row r="7" s="168" customFormat="1" ht="24.9" customHeight="1" spans="1:15">
      <c r="A7" s="189">
        <v>1</v>
      </c>
      <c r="B7" s="190" t="s">
        <v>621</v>
      </c>
      <c r="C7" s="191">
        <v>2</v>
      </c>
      <c r="D7" s="195">
        <v>260</v>
      </c>
      <c r="E7" s="196" t="s">
        <v>622</v>
      </c>
      <c r="F7" s="195">
        <v>28.2</v>
      </c>
      <c r="G7" s="194">
        <f t="shared" si="1"/>
        <v>0.00135204136671245</v>
      </c>
      <c r="H7" s="168">
        <v>20857.35</v>
      </c>
      <c r="I7" s="189">
        <v>5</v>
      </c>
      <c r="J7" s="190" t="s">
        <v>623</v>
      </c>
      <c r="K7" s="191"/>
      <c r="L7" s="192"/>
      <c r="M7" s="203"/>
      <c r="N7" s="202"/>
      <c r="O7" s="193">
        <f t="shared" si="0"/>
        <v>0</v>
      </c>
    </row>
    <row r="8" s="168" customFormat="1" ht="24.9" customHeight="1" spans="1:15">
      <c r="A8" s="189">
        <v>2</v>
      </c>
      <c r="B8" s="190" t="s">
        <v>624</v>
      </c>
      <c r="C8" s="191"/>
      <c r="D8" s="195"/>
      <c r="E8" s="196"/>
      <c r="F8" s="195"/>
      <c r="G8" s="194">
        <f t="shared" si="1"/>
        <v>0</v>
      </c>
      <c r="H8" s="168">
        <v>20857.35</v>
      </c>
      <c r="I8" s="189" t="s">
        <v>625</v>
      </c>
      <c r="J8" s="190" t="s">
        <v>626</v>
      </c>
      <c r="K8" s="191">
        <v>1</v>
      </c>
      <c r="L8" s="202"/>
      <c r="M8" s="201" t="s">
        <v>627</v>
      </c>
      <c r="N8" s="202">
        <v>800</v>
      </c>
      <c r="O8" s="193">
        <f t="shared" si="0"/>
        <v>0.0383557834528356</v>
      </c>
    </row>
    <row r="9" s="168" customFormat="1" ht="24.9" customHeight="1" spans="1:15">
      <c r="A9" s="189">
        <v>3</v>
      </c>
      <c r="B9" s="190" t="s">
        <v>628</v>
      </c>
      <c r="C9" s="191">
        <v>1</v>
      </c>
      <c r="D9" s="195">
        <v>5000</v>
      </c>
      <c r="E9" s="196" t="s">
        <v>629</v>
      </c>
      <c r="F9" s="195">
        <v>15</v>
      </c>
      <c r="G9" s="194">
        <f t="shared" si="1"/>
        <v>0.000719170939740667</v>
      </c>
      <c r="H9" s="168">
        <v>20857.35</v>
      </c>
      <c r="I9" s="189" t="s">
        <v>630</v>
      </c>
      <c r="J9" s="190" t="s">
        <v>631</v>
      </c>
      <c r="K9" s="191"/>
      <c r="L9" s="192"/>
      <c r="M9" s="203"/>
      <c r="N9" s="202"/>
      <c r="O9" s="193">
        <f t="shared" si="0"/>
        <v>0</v>
      </c>
    </row>
    <row r="10" s="168" customFormat="1" ht="24.9" customHeight="1" spans="1:15">
      <c r="A10" s="189">
        <v>4</v>
      </c>
      <c r="B10" s="190" t="s">
        <v>632</v>
      </c>
      <c r="C10" s="191"/>
      <c r="D10" s="195"/>
      <c r="E10" s="196"/>
      <c r="F10" s="195"/>
      <c r="G10" s="194">
        <f t="shared" si="1"/>
        <v>0</v>
      </c>
      <c r="H10" s="168">
        <v>20857.35</v>
      </c>
      <c r="I10" s="18" t="s">
        <v>633</v>
      </c>
      <c r="J10" s="190" t="s">
        <v>634</v>
      </c>
      <c r="K10" s="191"/>
      <c r="L10" s="192"/>
      <c r="M10" s="203"/>
      <c r="N10" s="202"/>
      <c r="O10" s="193">
        <f t="shared" si="0"/>
        <v>0</v>
      </c>
    </row>
    <row r="11" s="168" customFormat="1" ht="24.9" customHeight="1" spans="1:15">
      <c r="A11" s="189">
        <v>5</v>
      </c>
      <c r="B11" s="190" t="s">
        <v>635</v>
      </c>
      <c r="C11" s="191"/>
      <c r="D11" s="195"/>
      <c r="E11" s="196"/>
      <c r="F11" s="195"/>
      <c r="G11" s="194">
        <f t="shared" si="1"/>
        <v>0</v>
      </c>
      <c r="H11" s="168">
        <v>20857.35</v>
      </c>
      <c r="I11" s="189" t="s">
        <v>636</v>
      </c>
      <c r="J11" s="190" t="s">
        <v>637</v>
      </c>
      <c r="K11" s="191"/>
      <c r="L11" s="191"/>
      <c r="M11" s="191"/>
      <c r="N11" s="191"/>
      <c r="O11" s="193">
        <f t="shared" si="0"/>
        <v>0</v>
      </c>
    </row>
    <row r="12" s="168" customFormat="1" ht="24.9" customHeight="1" spans="1:15">
      <c r="A12" s="189"/>
      <c r="B12" s="190"/>
      <c r="C12" s="191"/>
      <c r="D12" s="195"/>
      <c r="E12" s="196"/>
      <c r="F12" s="195"/>
      <c r="G12" s="194">
        <f t="shared" si="1"/>
        <v>0</v>
      </c>
      <c r="H12" s="168">
        <v>20857.35</v>
      </c>
      <c r="I12" s="189"/>
      <c r="J12" s="190"/>
      <c r="K12" s="191"/>
      <c r="L12" s="192"/>
      <c r="M12" s="203"/>
      <c r="N12" s="202"/>
      <c r="O12" s="193">
        <f t="shared" si="0"/>
        <v>0</v>
      </c>
    </row>
    <row r="13" s="168" customFormat="1" ht="24.9" customHeight="1" spans="1:15">
      <c r="A13" s="189" t="s">
        <v>638</v>
      </c>
      <c r="B13" s="190" t="s">
        <v>639</v>
      </c>
      <c r="C13" s="191">
        <f>SUM(C14:C20)</f>
        <v>7</v>
      </c>
      <c r="D13" s="191">
        <f>SUM(D14:D20)</f>
        <v>4072</v>
      </c>
      <c r="E13" s="191">
        <f>SUM(E14:E20)</f>
        <v>0</v>
      </c>
      <c r="F13" s="192">
        <f>SUM(F14:F20)</f>
        <v>812.18</v>
      </c>
      <c r="G13" s="194">
        <f t="shared" si="1"/>
        <v>0.038939750255905</v>
      </c>
      <c r="H13" s="168">
        <v>20857.35</v>
      </c>
      <c r="I13" s="189">
        <v>2</v>
      </c>
      <c r="J13" s="190" t="s">
        <v>640</v>
      </c>
      <c r="K13" s="191"/>
      <c r="L13" s="192"/>
      <c r="M13" s="203"/>
      <c r="N13" s="202"/>
      <c r="O13" s="193">
        <f t="shared" si="0"/>
        <v>0</v>
      </c>
    </row>
    <row r="14" s="168" customFormat="1" ht="24.9" customHeight="1" spans="1:15">
      <c r="A14" s="189">
        <v>1</v>
      </c>
      <c r="B14" s="190" t="s">
        <v>641</v>
      </c>
      <c r="C14" s="191"/>
      <c r="D14" s="195"/>
      <c r="E14" s="196"/>
      <c r="F14" s="195"/>
      <c r="G14" s="194">
        <f t="shared" si="1"/>
        <v>0</v>
      </c>
      <c r="H14" s="168">
        <v>20857.35</v>
      </c>
      <c r="I14" s="189">
        <v>3</v>
      </c>
      <c r="J14" s="190" t="s">
        <v>642</v>
      </c>
      <c r="K14" s="191"/>
      <c r="L14" s="192"/>
      <c r="M14" s="203"/>
      <c r="N14" s="202"/>
      <c r="O14" s="193">
        <f t="shared" si="0"/>
        <v>0</v>
      </c>
    </row>
    <row r="15" s="168" customFormat="1" ht="24.9" customHeight="1" spans="1:15">
      <c r="A15" s="189">
        <v>2</v>
      </c>
      <c r="B15" s="190" t="s">
        <v>643</v>
      </c>
      <c r="C15" s="191">
        <v>4</v>
      </c>
      <c r="D15" s="195">
        <v>319</v>
      </c>
      <c r="E15" s="196" t="s">
        <v>644</v>
      </c>
      <c r="F15" s="195">
        <v>148.18</v>
      </c>
      <c r="G15" s="194">
        <f t="shared" si="1"/>
        <v>0.00710444999005147</v>
      </c>
      <c r="H15" s="168">
        <v>20857.35</v>
      </c>
      <c r="I15" s="189">
        <v>4</v>
      </c>
      <c r="J15" s="190" t="s">
        <v>645</v>
      </c>
      <c r="K15" s="191"/>
      <c r="L15" s="192"/>
      <c r="M15" s="203"/>
      <c r="N15" s="202"/>
      <c r="O15" s="193">
        <f t="shared" si="0"/>
        <v>0</v>
      </c>
    </row>
    <row r="16" s="168" customFormat="1" ht="24.9" customHeight="1" spans="1:15">
      <c r="A16" s="189">
        <v>3</v>
      </c>
      <c r="B16" s="190" t="s">
        <v>646</v>
      </c>
      <c r="C16" s="191">
        <v>1</v>
      </c>
      <c r="D16" s="195">
        <v>30</v>
      </c>
      <c r="E16" s="196" t="s">
        <v>627</v>
      </c>
      <c r="F16" s="195">
        <v>260</v>
      </c>
      <c r="G16" s="194">
        <f t="shared" si="1"/>
        <v>0.0124656296221716</v>
      </c>
      <c r="H16" s="168">
        <v>20857.35</v>
      </c>
      <c r="I16" s="189">
        <v>5</v>
      </c>
      <c r="J16" s="190" t="s">
        <v>647</v>
      </c>
      <c r="K16" s="191"/>
      <c r="L16" s="192"/>
      <c r="M16" s="203"/>
      <c r="N16" s="202"/>
      <c r="O16" s="193">
        <f t="shared" si="0"/>
        <v>0</v>
      </c>
    </row>
    <row r="17" s="168" customFormat="1" ht="24.9" customHeight="1" spans="1:15">
      <c r="A17" s="189">
        <v>4</v>
      </c>
      <c r="B17" s="190" t="s">
        <v>648</v>
      </c>
      <c r="C17" s="191"/>
      <c r="D17" s="195"/>
      <c r="E17" s="196"/>
      <c r="F17" s="195"/>
      <c r="G17" s="194">
        <f t="shared" si="1"/>
        <v>0</v>
      </c>
      <c r="H17" s="168">
        <v>20857.35</v>
      </c>
      <c r="I17" s="189" t="s">
        <v>649</v>
      </c>
      <c r="J17" s="190" t="s">
        <v>650</v>
      </c>
      <c r="K17" s="191"/>
      <c r="L17" s="191"/>
      <c r="M17" s="203"/>
      <c r="N17" s="202"/>
      <c r="O17" s="193">
        <f t="shared" si="0"/>
        <v>0</v>
      </c>
    </row>
    <row r="18" s="168" customFormat="1" ht="37.5" spans="1:15">
      <c r="A18" s="189">
        <v>5</v>
      </c>
      <c r="B18" s="190" t="s">
        <v>651</v>
      </c>
      <c r="C18" s="191"/>
      <c r="D18" s="195"/>
      <c r="E18" s="196"/>
      <c r="F18" s="195"/>
      <c r="G18" s="194">
        <f t="shared" si="1"/>
        <v>0</v>
      </c>
      <c r="H18" s="168">
        <v>20857.35</v>
      </c>
      <c r="I18" s="189">
        <v>1</v>
      </c>
      <c r="J18" s="198" t="s">
        <v>652</v>
      </c>
      <c r="K18" s="191"/>
      <c r="L18" s="192"/>
      <c r="M18" s="203"/>
      <c r="N18" s="202"/>
      <c r="O18" s="193">
        <f t="shared" si="0"/>
        <v>0</v>
      </c>
    </row>
    <row r="19" s="168" customFormat="1" ht="24.9" customHeight="1" spans="1:15">
      <c r="A19" s="189">
        <v>6</v>
      </c>
      <c r="B19" s="190" t="s">
        <v>653</v>
      </c>
      <c r="C19" s="191">
        <v>1</v>
      </c>
      <c r="D19" s="195">
        <v>3720</v>
      </c>
      <c r="E19" s="196" t="s">
        <v>627</v>
      </c>
      <c r="F19" s="195">
        <v>380</v>
      </c>
      <c r="G19" s="194">
        <f t="shared" si="1"/>
        <v>0.0182189971400969</v>
      </c>
      <c r="H19" s="168">
        <v>20857.35</v>
      </c>
      <c r="I19" s="189">
        <v>2</v>
      </c>
      <c r="J19" s="190" t="s">
        <v>654</v>
      </c>
      <c r="K19" s="191"/>
      <c r="L19" s="191"/>
      <c r="M19" s="203"/>
      <c r="N19" s="202"/>
      <c r="O19" s="193">
        <f t="shared" si="0"/>
        <v>0</v>
      </c>
    </row>
    <row r="20" s="168" customFormat="1" ht="24.9" customHeight="1" spans="1:15">
      <c r="A20" s="189">
        <v>7</v>
      </c>
      <c r="B20" s="190" t="s">
        <v>655</v>
      </c>
      <c r="C20" s="191">
        <v>1</v>
      </c>
      <c r="D20" s="195">
        <v>3</v>
      </c>
      <c r="E20" s="196" t="s">
        <v>656</v>
      </c>
      <c r="F20" s="197">
        <v>24</v>
      </c>
      <c r="G20" s="194">
        <f t="shared" si="1"/>
        <v>0.00115067350358507</v>
      </c>
      <c r="H20" s="168">
        <v>20857.35</v>
      </c>
      <c r="I20" s="189">
        <v>3</v>
      </c>
      <c r="J20" s="190" t="s">
        <v>657</v>
      </c>
      <c r="K20" s="191"/>
      <c r="L20" s="191"/>
      <c r="M20" s="203"/>
      <c r="N20" s="202"/>
      <c r="O20" s="193">
        <f t="shared" si="0"/>
        <v>0</v>
      </c>
    </row>
    <row r="21" s="168" customFormat="1" ht="24.9" customHeight="1" spans="1:15">
      <c r="A21" s="189" t="s">
        <v>658</v>
      </c>
      <c r="B21" s="190" t="s">
        <v>659</v>
      </c>
      <c r="C21" s="191">
        <f>SUM(C22:C27)</f>
        <v>20</v>
      </c>
      <c r="D21" s="191">
        <f>SUM(D22:D27)</f>
        <v>3710.9</v>
      </c>
      <c r="E21" s="191"/>
      <c r="F21" s="192">
        <f>SUM(F22:F27)</f>
        <v>12022.04</v>
      </c>
      <c r="G21" s="194">
        <f t="shared" si="1"/>
        <v>0.576393453626659</v>
      </c>
      <c r="H21" s="168">
        <v>20857.35</v>
      </c>
      <c r="I21" s="189">
        <v>4</v>
      </c>
      <c r="J21" s="190" t="s">
        <v>660</v>
      </c>
      <c r="K21" s="191"/>
      <c r="L21" s="191"/>
      <c r="M21" s="203"/>
      <c r="N21" s="202"/>
      <c r="O21" s="193">
        <f t="shared" si="0"/>
        <v>0</v>
      </c>
    </row>
    <row r="22" s="168" customFormat="1" ht="24.9" customHeight="1" spans="1:15">
      <c r="A22" s="189">
        <v>1</v>
      </c>
      <c r="B22" s="190" t="s">
        <v>661</v>
      </c>
      <c r="C22" s="191">
        <v>9</v>
      </c>
      <c r="D22" s="195">
        <v>3652</v>
      </c>
      <c r="E22" s="196" t="s">
        <v>622</v>
      </c>
      <c r="F22" s="195">
        <v>1699.04</v>
      </c>
      <c r="G22" s="194">
        <f t="shared" si="1"/>
        <v>0.0814600128971322</v>
      </c>
      <c r="H22" s="168">
        <v>20857.35</v>
      </c>
      <c r="I22" s="189">
        <v>5</v>
      </c>
      <c r="J22" s="190" t="s">
        <v>662</v>
      </c>
      <c r="K22" s="191"/>
      <c r="L22" s="191"/>
      <c r="M22" s="203"/>
      <c r="N22" s="202"/>
      <c r="O22" s="193">
        <f t="shared" si="0"/>
        <v>0</v>
      </c>
    </row>
    <row r="23" s="168" customFormat="1" ht="24.9" customHeight="1" spans="1:15">
      <c r="A23" s="189">
        <v>2</v>
      </c>
      <c r="B23" s="190" t="s">
        <v>663</v>
      </c>
      <c r="C23" s="191"/>
      <c r="D23" s="195"/>
      <c r="E23" s="196"/>
      <c r="F23" s="195"/>
      <c r="G23" s="194">
        <f t="shared" si="1"/>
        <v>0</v>
      </c>
      <c r="H23" s="168">
        <v>20857.35</v>
      </c>
      <c r="I23" s="189" t="s">
        <v>664</v>
      </c>
      <c r="J23" s="190" t="s">
        <v>665</v>
      </c>
      <c r="K23" s="191">
        <f>SUM(K24:K29)</f>
        <v>12</v>
      </c>
      <c r="L23" s="191">
        <f>SUM(L24:L29)</f>
        <v>68.47</v>
      </c>
      <c r="M23" s="191"/>
      <c r="N23" s="191">
        <f>SUM(N24:N29)</f>
        <v>6587.78</v>
      </c>
      <c r="O23" s="193">
        <f t="shared" si="0"/>
        <v>0.315849328893651</v>
      </c>
    </row>
    <row r="24" s="168" customFormat="1" ht="24.9" customHeight="1" spans="1:15">
      <c r="A24" s="189">
        <v>3</v>
      </c>
      <c r="B24" s="190" t="s">
        <v>666</v>
      </c>
      <c r="C24" s="191"/>
      <c r="D24" s="195"/>
      <c r="E24" s="196"/>
      <c r="F24" s="195"/>
      <c r="G24" s="194">
        <f t="shared" si="1"/>
        <v>0</v>
      </c>
      <c r="H24" s="168">
        <v>20857.35</v>
      </c>
      <c r="I24" s="189">
        <v>1</v>
      </c>
      <c r="J24" s="190" t="s">
        <v>667</v>
      </c>
      <c r="K24" s="191">
        <v>1</v>
      </c>
      <c r="L24" s="191">
        <v>7.37</v>
      </c>
      <c r="M24" s="203" t="s">
        <v>668</v>
      </c>
      <c r="N24" s="202">
        <v>500</v>
      </c>
      <c r="O24" s="193">
        <f t="shared" si="0"/>
        <v>0.0239723646580222</v>
      </c>
    </row>
    <row r="25" s="169" customFormat="1" ht="24.9" customHeight="1" spans="1:15">
      <c r="A25" s="189">
        <v>4</v>
      </c>
      <c r="B25" s="190" t="s">
        <v>669</v>
      </c>
      <c r="C25" s="191">
        <v>8</v>
      </c>
      <c r="D25" s="195">
        <v>38.9</v>
      </c>
      <c r="E25" s="196" t="s">
        <v>668</v>
      </c>
      <c r="F25" s="195">
        <v>3790</v>
      </c>
      <c r="G25" s="194">
        <f t="shared" si="1"/>
        <v>0.181710524107809</v>
      </c>
      <c r="H25" s="168">
        <v>20857.35</v>
      </c>
      <c r="I25" s="189">
        <v>2</v>
      </c>
      <c r="J25" s="190" t="s">
        <v>670</v>
      </c>
      <c r="K25" s="191">
        <v>6</v>
      </c>
      <c r="L25" s="192">
        <v>55.5</v>
      </c>
      <c r="M25" s="203" t="s">
        <v>668</v>
      </c>
      <c r="N25" s="202">
        <v>3572.78</v>
      </c>
      <c r="O25" s="193">
        <f t="shared" si="0"/>
        <v>0.171295970005777</v>
      </c>
    </row>
    <row r="26" s="169" customFormat="1" ht="24.9" customHeight="1" spans="1:15">
      <c r="A26" s="189">
        <v>5</v>
      </c>
      <c r="B26" s="198" t="s">
        <v>671</v>
      </c>
      <c r="C26" s="191">
        <v>3</v>
      </c>
      <c r="D26" s="195">
        <v>20</v>
      </c>
      <c r="E26" s="196" t="s">
        <v>668</v>
      </c>
      <c r="F26" s="195">
        <v>6533</v>
      </c>
      <c r="G26" s="194">
        <f t="shared" si="1"/>
        <v>0.313222916621719</v>
      </c>
      <c r="H26" s="168">
        <v>20857.35</v>
      </c>
      <c r="I26" s="189">
        <v>3</v>
      </c>
      <c r="J26" s="190" t="s">
        <v>672</v>
      </c>
      <c r="K26" s="191"/>
      <c r="L26" s="191"/>
      <c r="M26" s="203"/>
      <c r="N26" s="202"/>
      <c r="O26" s="193">
        <f t="shared" si="0"/>
        <v>0</v>
      </c>
    </row>
    <row r="27" s="169" customFormat="1" ht="24.9" customHeight="1" spans="1:15">
      <c r="A27" s="189">
        <v>6</v>
      </c>
      <c r="B27" s="198" t="s">
        <v>673</v>
      </c>
      <c r="C27" s="191"/>
      <c r="D27" s="195"/>
      <c r="E27" s="196"/>
      <c r="F27" s="195"/>
      <c r="G27" s="194">
        <f t="shared" si="1"/>
        <v>0</v>
      </c>
      <c r="H27" s="168">
        <v>20857.35</v>
      </c>
      <c r="I27" s="189">
        <v>4</v>
      </c>
      <c r="J27" s="190" t="s">
        <v>674</v>
      </c>
      <c r="K27" s="191"/>
      <c r="L27" s="191"/>
      <c r="M27" s="203"/>
      <c r="N27" s="202"/>
      <c r="O27" s="193">
        <f t="shared" si="0"/>
        <v>0</v>
      </c>
    </row>
    <row r="28" s="169" customFormat="1" ht="24.9" customHeight="1" spans="1:15">
      <c r="A28" s="189" t="s">
        <v>675</v>
      </c>
      <c r="B28" s="190" t="s">
        <v>676</v>
      </c>
      <c r="C28" s="191">
        <f>SUM(C29:C32)</f>
        <v>2</v>
      </c>
      <c r="D28" s="191">
        <f>SUM(D29:D32)</f>
        <v>420</v>
      </c>
      <c r="E28" s="191"/>
      <c r="F28" s="192">
        <f>SUM(F29:F32)</f>
        <v>454</v>
      </c>
      <c r="G28" s="194">
        <f t="shared" si="1"/>
        <v>0.0217669071094842</v>
      </c>
      <c r="H28" s="168">
        <v>20857.35</v>
      </c>
      <c r="I28" s="189">
        <v>5</v>
      </c>
      <c r="J28" s="190" t="s">
        <v>677</v>
      </c>
      <c r="K28" s="191">
        <v>3</v>
      </c>
      <c r="L28" s="191">
        <v>3.6</v>
      </c>
      <c r="M28" s="203" t="s">
        <v>668</v>
      </c>
      <c r="N28" s="202">
        <v>1945</v>
      </c>
      <c r="O28" s="193">
        <f t="shared" si="0"/>
        <v>0.0932524985197065</v>
      </c>
    </row>
    <row r="29" s="169" customFormat="1" ht="24.9" customHeight="1" spans="1:15">
      <c r="A29" s="189">
        <v>1</v>
      </c>
      <c r="B29" s="190" t="s">
        <v>678</v>
      </c>
      <c r="C29" s="191"/>
      <c r="D29" s="195"/>
      <c r="E29" s="196"/>
      <c r="F29" s="195"/>
      <c r="G29" s="194">
        <f t="shared" si="1"/>
        <v>0</v>
      </c>
      <c r="H29" s="168">
        <v>20857.35</v>
      </c>
      <c r="I29" s="189">
        <v>6</v>
      </c>
      <c r="J29" s="190" t="s">
        <v>679</v>
      </c>
      <c r="K29" s="191">
        <v>2</v>
      </c>
      <c r="L29" s="191">
        <v>2</v>
      </c>
      <c r="M29" s="203" t="s">
        <v>680</v>
      </c>
      <c r="N29" s="202">
        <v>570</v>
      </c>
      <c r="O29" s="193">
        <f t="shared" si="0"/>
        <v>0.0273284957101453</v>
      </c>
    </row>
    <row r="30" s="168" customFormat="1" ht="24.9" customHeight="1" spans="1:15">
      <c r="A30" s="189">
        <v>2</v>
      </c>
      <c r="B30" s="190" t="s">
        <v>681</v>
      </c>
      <c r="C30" s="191">
        <v>1</v>
      </c>
      <c r="D30" s="195">
        <v>20</v>
      </c>
      <c r="E30" s="196" t="s">
        <v>627</v>
      </c>
      <c r="F30" s="195">
        <v>450</v>
      </c>
      <c r="G30" s="194">
        <f t="shared" si="1"/>
        <v>0.02157512819222</v>
      </c>
      <c r="H30" s="168">
        <v>20857.35</v>
      </c>
      <c r="I30" s="189" t="s">
        <v>682</v>
      </c>
      <c r="J30" s="190" t="s">
        <v>683</v>
      </c>
      <c r="K30" s="191"/>
      <c r="L30" s="192"/>
      <c r="M30" s="203"/>
      <c r="N30" s="202"/>
      <c r="O30" s="193">
        <f t="shared" si="0"/>
        <v>0</v>
      </c>
    </row>
    <row r="31" s="168" customFormat="1" ht="24.9" customHeight="1" spans="1:15">
      <c r="A31" s="189">
        <v>3</v>
      </c>
      <c r="B31" s="190" t="s">
        <v>684</v>
      </c>
      <c r="C31" s="191"/>
      <c r="D31" s="195"/>
      <c r="E31" s="196"/>
      <c r="F31" s="195"/>
      <c r="G31" s="194">
        <f t="shared" si="1"/>
        <v>0</v>
      </c>
      <c r="H31" s="168">
        <v>20857.35</v>
      </c>
      <c r="I31" s="203">
        <v>1</v>
      </c>
      <c r="J31" s="190" t="s">
        <v>685</v>
      </c>
      <c r="K31" s="191"/>
      <c r="L31" s="192"/>
      <c r="M31" s="203"/>
      <c r="N31" s="202"/>
      <c r="O31" s="193">
        <f t="shared" si="0"/>
        <v>0</v>
      </c>
    </row>
    <row r="32" s="169" customFormat="1" ht="24.9" customHeight="1" spans="1:15">
      <c r="A32" s="189">
        <v>4</v>
      </c>
      <c r="B32" s="190" t="s">
        <v>686</v>
      </c>
      <c r="C32" s="191">
        <v>1</v>
      </c>
      <c r="D32" s="195">
        <v>400</v>
      </c>
      <c r="E32" s="196" t="s">
        <v>622</v>
      </c>
      <c r="F32" s="195">
        <v>4</v>
      </c>
      <c r="G32" s="194">
        <f t="shared" si="1"/>
        <v>0.000191778917264178</v>
      </c>
      <c r="H32" s="168">
        <v>20857.35</v>
      </c>
      <c r="I32" s="189">
        <v>2</v>
      </c>
      <c r="J32" s="190" t="s">
        <v>687</v>
      </c>
      <c r="K32" s="191"/>
      <c r="L32" s="192"/>
      <c r="M32" s="203"/>
      <c r="N32" s="202"/>
      <c r="O32" s="193">
        <f t="shared" si="0"/>
        <v>0</v>
      </c>
    </row>
    <row r="33" s="169" customFormat="1" ht="24.9" customHeight="1" spans="1:15">
      <c r="A33" s="189" t="s">
        <v>688</v>
      </c>
      <c r="B33" s="190" t="s">
        <v>689</v>
      </c>
      <c r="C33" s="191">
        <v>1</v>
      </c>
      <c r="D33" s="195">
        <v>90</v>
      </c>
      <c r="E33" s="196" t="s">
        <v>622</v>
      </c>
      <c r="F33" s="195">
        <v>3.15</v>
      </c>
      <c r="G33" s="194">
        <f t="shared" si="1"/>
        <v>0.00015102589734554</v>
      </c>
      <c r="H33" s="168">
        <v>20857.35</v>
      </c>
      <c r="I33" s="189">
        <v>3</v>
      </c>
      <c r="J33" s="190" t="s">
        <v>690</v>
      </c>
      <c r="K33" s="191"/>
      <c r="L33" s="192"/>
      <c r="M33" s="203"/>
      <c r="N33" s="202"/>
      <c r="O33" s="193">
        <f t="shared" si="0"/>
        <v>0</v>
      </c>
    </row>
    <row r="34" s="168" customFormat="1" ht="24.9" customHeight="1" spans="1:15">
      <c r="A34" s="189" t="s">
        <v>691</v>
      </c>
      <c r="B34" s="190" t="s">
        <v>692</v>
      </c>
      <c r="C34" s="191"/>
      <c r="D34" s="195"/>
      <c r="E34" s="196"/>
      <c r="F34" s="195"/>
      <c r="G34" s="194">
        <f t="shared" si="1"/>
        <v>0</v>
      </c>
      <c r="H34" s="168">
        <v>20857.35</v>
      </c>
      <c r="I34" s="189" t="s">
        <v>693</v>
      </c>
      <c r="J34" s="190" t="s">
        <v>662</v>
      </c>
      <c r="K34" s="191">
        <f>SUM(K35:K36)</f>
        <v>1</v>
      </c>
      <c r="L34" s="191">
        <f>SUM(L35:L36)</f>
        <v>2441</v>
      </c>
      <c r="M34" s="191"/>
      <c r="N34" s="191">
        <f>SUM(N35:N36)</f>
        <v>100</v>
      </c>
      <c r="O34" s="193">
        <f t="shared" si="0"/>
        <v>0.00479447293160445</v>
      </c>
    </row>
    <row r="35" s="168" customFormat="1" ht="39" customHeight="1" spans="1:15">
      <c r="A35" s="189" t="s">
        <v>694</v>
      </c>
      <c r="B35" s="198" t="s">
        <v>695</v>
      </c>
      <c r="C35" s="191"/>
      <c r="D35" s="195"/>
      <c r="E35" s="196"/>
      <c r="F35" s="195"/>
      <c r="G35" s="194">
        <f t="shared" si="1"/>
        <v>0</v>
      </c>
      <c r="H35" s="168">
        <v>20857.35</v>
      </c>
      <c r="I35" s="189">
        <v>1</v>
      </c>
      <c r="J35" s="190" t="s">
        <v>696</v>
      </c>
      <c r="K35" s="191"/>
      <c r="L35" s="192"/>
      <c r="M35" s="203"/>
      <c r="N35" s="202"/>
      <c r="O35" s="193">
        <f t="shared" si="0"/>
        <v>0</v>
      </c>
    </row>
    <row r="36" s="168" customFormat="1" ht="36" customHeight="1" spans="1:15">
      <c r="A36" s="189" t="s">
        <v>697</v>
      </c>
      <c r="B36" s="190" t="s">
        <v>698</v>
      </c>
      <c r="C36" s="191">
        <f>C37+K4+K5+K6+K7</f>
        <v>1</v>
      </c>
      <c r="D36" s="191">
        <f>D37+L4+L5+L6+L7</f>
        <v>50</v>
      </c>
      <c r="E36" s="191"/>
      <c r="F36" s="191">
        <f>F37+N4+N5+N6+N7</f>
        <v>35</v>
      </c>
      <c r="G36" s="191">
        <f>G37+O4+O5+O6+O7</f>
        <v>0.00167806552606156</v>
      </c>
      <c r="H36" s="168">
        <v>20857.35</v>
      </c>
      <c r="I36" s="189">
        <v>2</v>
      </c>
      <c r="J36" s="190" t="s">
        <v>699</v>
      </c>
      <c r="K36" s="191">
        <v>1</v>
      </c>
      <c r="L36" s="201">
        <v>2441</v>
      </c>
      <c r="M36" s="201" t="s">
        <v>700</v>
      </c>
      <c r="N36" s="202">
        <v>100</v>
      </c>
      <c r="O36" s="193">
        <f t="shared" si="0"/>
        <v>0.00479447293160445</v>
      </c>
    </row>
    <row r="37" s="168" customFormat="1" ht="24.9" customHeight="1" spans="1:15">
      <c r="A37" s="189">
        <v>1</v>
      </c>
      <c r="B37" s="190" t="s">
        <v>701</v>
      </c>
      <c r="C37" s="191">
        <v>1</v>
      </c>
      <c r="D37" s="195">
        <v>50</v>
      </c>
      <c r="E37" s="196" t="s">
        <v>702</v>
      </c>
      <c r="F37" s="195">
        <v>35</v>
      </c>
      <c r="G37" s="194">
        <f t="shared" si="1"/>
        <v>0.00167806552606156</v>
      </c>
      <c r="H37" s="168">
        <v>20857.35</v>
      </c>
      <c r="I37" s="189">
        <v>3</v>
      </c>
      <c r="J37" s="204" t="s">
        <v>703</v>
      </c>
      <c r="K37" s="191"/>
      <c r="L37" s="201"/>
      <c r="M37" s="201"/>
      <c r="N37" s="202"/>
      <c r="O37" s="193"/>
    </row>
    <row r="38" s="168" customFormat="1" ht="24.9" customHeight="1"/>
    <row r="39" s="66" customFormat="1" ht="14.25"/>
    <row r="40" s="66" customFormat="1" ht="14.25"/>
    <row r="41" s="66" customFormat="1" ht="14.25"/>
    <row r="42" s="66" customFormat="1" ht="14.25"/>
    <row r="43" s="66" customFormat="1" ht="14.25"/>
    <row r="44" s="66" customFormat="1" ht="14.25"/>
    <row r="45" s="66" customFormat="1" ht="14.25"/>
    <row r="46" s="66" customFormat="1" ht="14.25"/>
    <row r="47" s="66" customFormat="1" ht="14.25"/>
    <row r="48" s="66" customFormat="1" ht="14.25"/>
    <row r="49" s="66" customFormat="1" ht="14.25"/>
    <row r="50" s="66" customFormat="1" ht="14.25"/>
    <row r="51" s="66" customFormat="1" ht="14.25"/>
    <row r="52" s="66" customFormat="1" ht="14.25"/>
    <row r="53" s="66" customFormat="1" ht="14.25"/>
    <row r="54" s="66" customFormat="1" ht="14.25"/>
    <row r="55" s="66" customFormat="1" ht="14.25"/>
    <row r="56" s="66" customFormat="1" ht="14.25"/>
    <row r="57" s="66" customFormat="1" ht="14.25"/>
    <row r="58" s="66" customFormat="1" ht="14.25"/>
    <row r="59" s="66" customFormat="1" ht="14.25"/>
    <row r="60" s="66" customFormat="1" ht="14.25"/>
    <row r="61" s="66" customFormat="1" ht="14.25"/>
    <row r="62" s="66" customFormat="1" ht="14.25"/>
    <row r="63" s="66" customFormat="1" ht="14.25"/>
    <row r="64" s="66" customFormat="1" ht="14.25"/>
    <row r="65" s="66" customFormat="1" ht="14.25"/>
    <row r="66" s="66" customFormat="1" ht="14.25"/>
    <row r="67" s="66" customFormat="1" ht="14.25"/>
    <row r="68" s="66" customFormat="1" ht="14.25"/>
    <row r="69" s="66" customFormat="1" ht="14.25"/>
    <row r="70" s="66" customFormat="1" ht="14.25"/>
    <row r="71" s="66" customFormat="1" ht="14.25"/>
    <row r="72" s="66" customFormat="1" ht="14.25"/>
    <row r="73" s="66" customFormat="1" ht="14.25"/>
    <row r="74" s="66" customFormat="1" ht="14.25"/>
    <row r="75" s="66" customFormat="1" ht="14.25"/>
    <row r="76" s="66" customFormat="1" ht="14.25"/>
    <row r="77" s="66" customFormat="1" ht="14.25"/>
    <row r="78" s="66" customFormat="1" ht="14.25"/>
    <row r="79" s="66" customFormat="1" ht="14.25"/>
    <row r="80" s="66" customFormat="1" ht="14.25"/>
    <row r="81" s="66" customFormat="1" ht="14.25"/>
    <row r="82" s="66" customFormat="1" ht="14.25"/>
    <row r="83" s="66" customFormat="1" ht="14.25"/>
    <row r="84" s="66" customFormat="1" ht="14.25"/>
    <row r="85" s="66" customFormat="1" ht="14.25"/>
    <row r="86" s="66" customFormat="1" ht="14.25"/>
    <row r="87" s="66" customFormat="1" ht="14.25"/>
    <row r="88" s="66" customFormat="1" ht="14.25"/>
    <row r="89" s="66" customFormat="1" ht="14.25"/>
    <row r="90" s="66" customFormat="1" ht="14.25"/>
    <row r="91" s="66" customFormat="1" ht="14.25"/>
    <row r="92" s="66" customFormat="1" ht="14.25"/>
    <row r="93" s="66" customFormat="1" ht="14.25"/>
    <row r="94" s="66" customFormat="1" ht="14.25"/>
    <row r="95" s="66" customFormat="1" ht="14.25"/>
    <row r="96" s="66" customFormat="1" ht="14.25"/>
    <row r="97" s="66" customFormat="1" ht="14.25"/>
    <row r="98" s="66" customFormat="1" ht="14.25"/>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11805555555556" footer="0.511805555555556"/>
  <pageSetup paperSize="9" scale="3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21"/>
  <sheetViews>
    <sheetView view="pageBreakPreview" zoomScale="79" zoomScaleNormal="70" zoomScaleSheetLayoutView="79" workbookViewId="0">
      <pane xSplit="7" ySplit="8" topLeftCell="J9" activePane="bottomRight" state="frozen"/>
      <selection/>
      <selection pane="topRight"/>
      <selection pane="bottomLeft"/>
      <selection pane="bottomRight" activeCell="M13" sqref="M13"/>
    </sheetView>
  </sheetViews>
  <sheetFormatPr defaultColWidth="9" defaultRowHeight="13.5"/>
  <cols>
    <col min="1" max="1" width="4" style="2" customWidth="1"/>
    <col min="2" max="2" width="17.775" customWidth="1"/>
    <col min="3" max="3" width="11.225" customWidth="1"/>
    <col min="4" max="4" width="19" customWidth="1"/>
    <col min="5" max="5" width="5.225" customWidth="1"/>
    <col min="6" max="6" width="5.10833333333333" hidden="1" customWidth="1"/>
    <col min="7" max="7" width="9" customWidth="1"/>
    <col min="8" max="8" width="9.775" customWidth="1"/>
    <col min="9" max="9" width="20.1083333333333" customWidth="1"/>
    <col min="10" max="10" width="58.4416666666667" customWidth="1"/>
    <col min="11" max="11" width="12.8916666666667"/>
    <col min="12" max="12" width="11.3333333333333" customWidth="1"/>
    <col min="13" max="13" width="12.8916666666667" customWidth="1"/>
    <col min="14" max="14" width="15" customWidth="1"/>
    <col min="15" max="16" width="9.89166666666667" customWidth="1"/>
    <col min="17" max="18" width="14.8916666666667" customWidth="1"/>
    <col min="19" max="20" width="13.4416666666667" customWidth="1"/>
    <col min="21" max="21" width="12" customWidth="1"/>
    <col min="22" max="22" width="12.1083333333333" customWidth="1"/>
    <col min="24" max="24" width="10.3333333333333"/>
    <col min="25" max="25" width="32.8916666666667" customWidth="1"/>
    <col min="26" max="26" width="34.4416666666667" customWidth="1"/>
    <col min="33" max="33" width="12.8916666666667" customWidth="1"/>
    <col min="34" max="37" width="9" hidden="1" customWidth="1"/>
  </cols>
  <sheetData>
    <row r="1" ht="33.75" spans="1:35">
      <c r="A1" s="3" t="s">
        <v>704</v>
      </c>
      <c r="B1" s="4"/>
      <c r="C1" s="4"/>
      <c r="D1" s="5"/>
      <c r="E1" s="4"/>
      <c r="F1" s="4"/>
      <c r="G1" s="4"/>
      <c r="H1" s="4"/>
      <c r="I1" s="4"/>
      <c r="J1" s="4"/>
      <c r="K1" s="4"/>
      <c r="L1" s="4"/>
      <c r="M1" s="4"/>
      <c r="N1" s="4"/>
      <c r="O1" s="4"/>
      <c r="P1" s="4"/>
      <c r="Q1" s="4"/>
      <c r="R1" s="4"/>
      <c r="S1" s="4"/>
      <c r="T1" s="4"/>
      <c r="U1" s="4"/>
      <c r="V1" s="4"/>
      <c r="W1" s="4"/>
      <c r="X1" s="4"/>
      <c r="Y1" s="4"/>
      <c r="Z1" s="4"/>
      <c r="AA1" s="4"/>
      <c r="AB1" s="4"/>
      <c r="AC1" s="5"/>
      <c r="AD1" s="5"/>
      <c r="AE1" s="4"/>
      <c r="AF1" s="4"/>
      <c r="AG1" s="4"/>
      <c r="AH1" s="63"/>
      <c r="AI1" s="63"/>
    </row>
    <row r="2" spans="1:37">
      <c r="A2" s="6" t="s">
        <v>1</v>
      </c>
      <c r="B2" s="7" t="s">
        <v>2</v>
      </c>
      <c r="C2" s="8" t="s">
        <v>3</v>
      </c>
      <c r="D2" s="8" t="s">
        <v>4</v>
      </c>
      <c r="E2" s="8" t="s">
        <v>5</v>
      </c>
      <c r="F2" s="8" t="s">
        <v>3</v>
      </c>
      <c r="G2" s="9" t="s">
        <v>405</v>
      </c>
      <c r="H2" s="10"/>
      <c r="I2" s="8" t="s">
        <v>7</v>
      </c>
      <c r="J2" s="8" t="s">
        <v>8</v>
      </c>
      <c r="K2" s="28" t="s">
        <v>406</v>
      </c>
      <c r="L2" s="29"/>
      <c r="M2" s="29"/>
      <c r="N2" s="29"/>
      <c r="O2" s="29"/>
      <c r="P2" s="29"/>
      <c r="Q2" s="29"/>
      <c r="R2" s="29"/>
      <c r="S2" s="29"/>
      <c r="T2" s="29"/>
      <c r="U2" s="43"/>
      <c r="V2" s="44" t="s">
        <v>10</v>
      </c>
      <c r="W2" s="44"/>
      <c r="X2" s="44"/>
      <c r="Y2" s="8" t="s">
        <v>11</v>
      </c>
      <c r="Z2" s="8" t="s">
        <v>12</v>
      </c>
      <c r="AA2" s="8" t="s">
        <v>13</v>
      </c>
      <c r="AB2" s="8" t="s">
        <v>14</v>
      </c>
      <c r="AC2" s="28" t="s">
        <v>15</v>
      </c>
      <c r="AD2" s="8" t="s">
        <v>16</v>
      </c>
      <c r="AE2" s="43" t="s">
        <v>17</v>
      </c>
      <c r="AF2" s="8" t="s">
        <v>18</v>
      </c>
      <c r="AG2" s="8" t="s">
        <v>19</v>
      </c>
      <c r="AH2" s="63"/>
      <c r="AI2" s="63"/>
      <c r="AK2" s="64"/>
    </row>
    <row r="3" spans="1:37">
      <c r="A3" s="6"/>
      <c r="B3" s="7"/>
      <c r="C3" s="8"/>
      <c r="D3" s="8"/>
      <c r="E3" s="8"/>
      <c r="F3" s="8"/>
      <c r="G3" s="11"/>
      <c r="H3" s="12"/>
      <c r="I3" s="8"/>
      <c r="J3" s="8"/>
      <c r="K3" s="13"/>
      <c r="L3" s="8" t="s">
        <v>20</v>
      </c>
      <c r="M3" s="8"/>
      <c r="N3" s="8"/>
      <c r="O3" s="8"/>
      <c r="P3" s="30" t="s">
        <v>407</v>
      </c>
      <c r="Q3" s="8" t="s">
        <v>21</v>
      </c>
      <c r="R3" s="8" t="s">
        <v>22</v>
      </c>
      <c r="S3" s="8" t="s">
        <v>24</v>
      </c>
      <c r="T3" s="30" t="s">
        <v>23</v>
      </c>
      <c r="U3" s="8" t="s">
        <v>26</v>
      </c>
      <c r="V3" s="44" t="s">
        <v>27</v>
      </c>
      <c r="W3" s="44" t="s">
        <v>28</v>
      </c>
      <c r="X3" s="8" t="s">
        <v>29</v>
      </c>
      <c r="Y3" s="8"/>
      <c r="Z3" s="8"/>
      <c r="AA3" s="8"/>
      <c r="AB3" s="8"/>
      <c r="AC3" s="28"/>
      <c r="AD3" s="8"/>
      <c r="AE3" s="43"/>
      <c r="AF3" s="8"/>
      <c r="AG3" s="8"/>
      <c r="AH3" s="63"/>
      <c r="AI3" s="63"/>
      <c r="AK3" s="64"/>
    </row>
    <row r="4" ht="59.1" customHeight="1" spans="1:37">
      <c r="A4" s="6"/>
      <c r="B4" s="7"/>
      <c r="C4" s="8"/>
      <c r="D4" s="8"/>
      <c r="E4" s="8"/>
      <c r="F4" s="8"/>
      <c r="G4" s="8" t="s">
        <v>405</v>
      </c>
      <c r="H4" s="13" t="s">
        <v>408</v>
      </c>
      <c r="I4" s="8"/>
      <c r="J4" s="8"/>
      <c r="K4" s="8" t="s">
        <v>27</v>
      </c>
      <c r="L4" s="8" t="s">
        <v>30</v>
      </c>
      <c r="M4" s="8" t="s">
        <v>31</v>
      </c>
      <c r="N4" s="8" t="s">
        <v>32</v>
      </c>
      <c r="O4" s="8" t="s">
        <v>33</v>
      </c>
      <c r="P4" s="31"/>
      <c r="Q4" s="8"/>
      <c r="R4" s="8"/>
      <c r="S4" s="8"/>
      <c r="T4" s="31"/>
      <c r="U4" s="8"/>
      <c r="V4" s="44"/>
      <c r="W4" s="44"/>
      <c r="X4" s="8"/>
      <c r="Y4" s="8"/>
      <c r="Z4" s="8"/>
      <c r="AA4" s="8"/>
      <c r="AB4" s="8"/>
      <c r="AC4" s="28"/>
      <c r="AD4" s="8"/>
      <c r="AE4" s="43"/>
      <c r="AF4" s="8"/>
      <c r="AG4" s="8"/>
      <c r="AH4" s="63"/>
      <c r="AI4" s="63"/>
      <c r="AK4" s="64"/>
    </row>
    <row r="5" spans="1:37">
      <c r="A5" s="14" t="s">
        <v>27</v>
      </c>
      <c r="B5" s="14"/>
      <c r="C5" s="14"/>
      <c r="D5" s="14"/>
      <c r="E5" s="14"/>
      <c r="F5" s="14"/>
      <c r="G5" s="14"/>
      <c r="H5" s="14"/>
      <c r="I5" s="14"/>
      <c r="J5" s="32"/>
      <c r="K5" s="14">
        <f t="shared" ref="K5:P5" si="0">K6+K81+K88+K93+K112+K117</f>
        <v>20857.35</v>
      </c>
      <c r="L5" s="14">
        <f t="shared" si="0"/>
        <v>4642</v>
      </c>
      <c r="M5" s="14">
        <f t="shared" si="0"/>
        <v>540</v>
      </c>
      <c r="N5" s="14">
        <f t="shared" si="0"/>
        <v>856</v>
      </c>
      <c r="O5" s="14">
        <f t="shared" si="0"/>
        <v>0</v>
      </c>
      <c r="P5" s="14">
        <f t="shared" si="0"/>
        <v>0</v>
      </c>
      <c r="Q5" s="14">
        <f t="shared" ref="Q5:X5" si="1">Q6+Q81+Q88+Q93+Q112+Q117</f>
        <v>7483.57</v>
      </c>
      <c r="R5" s="14">
        <f t="shared" si="1"/>
        <v>100</v>
      </c>
      <c r="S5" s="14">
        <f t="shared" si="1"/>
        <v>1500</v>
      </c>
      <c r="T5" s="14">
        <f t="shared" si="1"/>
        <v>0</v>
      </c>
      <c r="U5" s="14">
        <f t="shared" si="1"/>
        <v>5735.78</v>
      </c>
      <c r="V5" s="14">
        <f t="shared" si="1"/>
        <v>5835</v>
      </c>
      <c r="W5" s="14">
        <f t="shared" si="1"/>
        <v>0</v>
      </c>
      <c r="X5" s="14">
        <f t="shared" si="1"/>
        <v>0</v>
      </c>
      <c r="Y5" s="32"/>
      <c r="Z5" s="32"/>
      <c r="AA5" s="14"/>
      <c r="AB5" s="14"/>
      <c r="AC5" s="49"/>
      <c r="AD5" s="50"/>
      <c r="AE5" s="51"/>
      <c r="AF5" s="14"/>
      <c r="AG5" s="50"/>
      <c r="AH5" s="1"/>
      <c r="AI5" s="1"/>
      <c r="AK5" s="64"/>
    </row>
    <row r="6" spans="1:37">
      <c r="A6" s="15" t="s">
        <v>34</v>
      </c>
      <c r="B6" s="16" t="s">
        <v>35</v>
      </c>
      <c r="C6" s="16"/>
      <c r="D6" s="16"/>
      <c r="E6" s="16"/>
      <c r="F6" s="16"/>
      <c r="G6" s="16"/>
      <c r="H6" s="16"/>
      <c r="I6" s="16"/>
      <c r="J6" s="16"/>
      <c r="K6" s="33">
        <f t="shared" ref="K6:P6" si="2">K7+K17+K32+K59++K66+K68+K69+K70+K77+K79+K80</f>
        <v>14169.57</v>
      </c>
      <c r="L6" s="33">
        <f t="shared" si="2"/>
        <v>3052</v>
      </c>
      <c r="M6" s="33">
        <f t="shared" si="2"/>
        <v>540</v>
      </c>
      <c r="N6" s="33">
        <f t="shared" si="2"/>
        <v>856</v>
      </c>
      <c r="O6" s="33">
        <f t="shared" si="2"/>
        <v>0</v>
      </c>
      <c r="P6" s="33">
        <f t="shared" si="2"/>
        <v>0</v>
      </c>
      <c r="Q6" s="33">
        <f t="shared" ref="Q6:X6" si="3">Q7+Q17+Q32+Q59++Q66+Q68+Q69+Q70+Q77+Q79+Q80</f>
        <v>4068.57</v>
      </c>
      <c r="R6" s="33">
        <f t="shared" si="3"/>
        <v>0</v>
      </c>
      <c r="S6" s="33">
        <f t="shared" si="3"/>
        <v>1500</v>
      </c>
      <c r="T6" s="33">
        <f t="shared" si="3"/>
        <v>0</v>
      </c>
      <c r="U6" s="33">
        <f t="shared" si="3"/>
        <v>4153</v>
      </c>
      <c r="V6" s="33">
        <f t="shared" si="3"/>
        <v>2534</v>
      </c>
      <c r="W6" s="33">
        <f t="shared" si="3"/>
        <v>0</v>
      </c>
      <c r="X6" s="33">
        <f t="shared" si="3"/>
        <v>0</v>
      </c>
      <c r="Y6" s="52"/>
      <c r="Z6" s="52"/>
      <c r="AA6" s="52"/>
      <c r="AB6" s="52"/>
      <c r="AC6" s="53"/>
      <c r="AD6" s="54"/>
      <c r="AE6" s="55"/>
      <c r="AF6" s="52"/>
      <c r="AG6" s="52"/>
      <c r="AH6" s="65"/>
      <c r="AI6" s="65"/>
      <c r="AK6" s="64"/>
    </row>
    <row r="7" spans="1:37">
      <c r="A7" s="15" t="s">
        <v>36</v>
      </c>
      <c r="B7" s="16" t="s">
        <v>37</v>
      </c>
      <c r="C7" s="16"/>
      <c r="D7" s="16"/>
      <c r="E7" s="16"/>
      <c r="F7" s="16"/>
      <c r="G7" s="16"/>
      <c r="H7" s="16"/>
      <c r="I7" s="16"/>
      <c r="J7" s="16"/>
      <c r="K7" s="33">
        <f t="shared" ref="K7:P7" si="4">SUM(K8+K11+K12+K14+K15+K16)</f>
        <v>43.2</v>
      </c>
      <c r="L7" s="33">
        <f t="shared" si="4"/>
        <v>43.2</v>
      </c>
      <c r="M7" s="33">
        <f t="shared" si="4"/>
        <v>0</v>
      </c>
      <c r="N7" s="33">
        <f t="shared" si="4"/>
        <v>0</v>
      </c>
      <c r="O7" s="33">
        <f t="shared" si="4"/>
        <v>0</v>
      </c>
      <c r="P7" s="33">
        <f t="shared" si="4"/>
        <v>0</v>
      </c>
      <c r="Q7" s="33">
        <f t="shared" ref="Q7:X7" si="5">SUM(Q8+Q11+Q12+Q14+Q15+Q16)</f>
        <v>0</v>
      </c>
      <c r="R7" s="33">
        <f t="shared" si="5"/>
        <v>0</v>
      </c>
      <c r="S7" s="33">
        <f t="shared" si="5"/>
        <v>0</v>
      </c>
      <c r="T7" s="33">
        <f t="shared" si="5"/>
        <v>0</v>
      </c>
      <c r="U7" s="33">
        <f t="shared" si="5"/>
        <v>0</v>
      </c>
      <c r="V7" s="33">
        <f t="shared" si="5"/>
        <v>83</v>
      </c>
      <c r="W7" s="33">
        <f t="shared" si="5"/>
        <v>0</v>
      </c>
      <c r="X7" s="33">
        <f t="shared" si="5"/>
        <v>0</v>
      </c>
      <c r="Y7" s="52"/>
      <c r="Z7" s="52"/>
      <c r="AA7" s="52"/>
      <c r="AB7" s="52"/>
      <c r="AC7" s="53"/>
      <c r="AD7" s="54"/>
      <c r="AE7" s="55"/>
      <c r="AF7" s="52"/>
      <c r="AG7" s="52"/>
      <c r="AH7" s="65"/>
      <c r="AI7" s="65"/>
      <c r="AK7" s="64"/>
    </row>
    <row r="8" spans="1:37">
      <c r="A8" s="15" t="s">
        <v>38</v>
      </c>
      <c r="B8" s="16" t="s">
        <v>39</v>
      </c>
      <c r="C8" s="16"/>
      <c r="D8" s="16"/>
      <c r="E8" s="16"/>
      <c r="F8" s="16"/>
      <c r="G8" s="16"/>
      <c r="H8" s="16"/>
      <c r="I8" s="16"/>
      <c r="J8" s="16"/>
      <c r="K8" s="33">
        <f t="shared" ref="K8:P8" si="6">SUM(K9:K10)</f>
        <v>28.2</v>
      </c>
      <c r="L8" s="33">
        <f t="shared" si="6"/>
        <v>28.2</v>
      </c>
      <c r="M8" s="33">
        <f t="shared" si="6"/>
        <v>0</v>
      </c>
      <c r="N8" s="33">
        <f t="shared" si="6"/>
        <v>0</v>
      </c>
      <c r="O8" s="33">
        <f t="shared" si="6"/>
        <v>0</v>
      </c>
      <c r="P8" s="33">
        <f t="shared" si="6"/>
        <v>0</v>
      </c>
      <c r="Q8" s="33">
        <f t="shared" ref="Q8:X8" si="7">SUM(Q9:Q10)</f>
        <v>0</v>
      </c>
      <c r="R8" s="33">
        <f t="shared" si="7"/>
        <v>0</v>
      </c>
      <c r="S8" s="33">
        <f t="shared" si="7"/>
        <v>0</v>
      </c>
      <c r="T8" s="33">
        <f t="shared" si="7"/>
        <v>0</v>
      </c>
      <c r="U8" s="33">
        <f t="shared" si="7"/>
        <v>0</v>
      </c>
      <c r="V8" s="33">
        <f t="shared" si="7"/>
        <v>45</v>
      </c>
      <c r="W8" s="33">
        <f t="shared" si="7"/>
        <v>0</v>
      </c>
      <c r="X8" s="33">
        <f t="shared" si="7"/>
        <v>0</v>
      </c>
      <c r="Y8" s="52"/>
      <c r="Z8" s="52"/>
      <c r="AA8" s="52"/>
      <c r="AB8" s="52"/>
      <c r="AC8" s="53"/>
      <c r="AD8" s="54"/>
      <c r="AE8" s="55"/>
      <c r="AF8" s="52"/>
      <c r="AG8" s="52"/>
      <c r="AH8" s="65"/>
      <c r="AI8" s="65"/>
      <c r="AK8" s="64"/>
    </row>
    <row r="9" ht="57.9" customHeight="1" spans="1:37">
      <c r="A9" s="17">
        <v>1</v>
      </c>
      <c r="B9" s="17" t="s">
        <v>409</v>
      </c>
      <c r="C9" s="17" t="s">
        <v>43</v>
      </c>
      <c r="D9" s="17" t="s">
        <v>410</v>
      </c>
      <c r="E9" s="17" t="s">
        <v>42</v>
      </c>
      <c r="F9" s="18"/>
      <c r="G9" s="17">
        <v>2021.01</v>
      </c>
      <c r="H9" s="19">
        <v>2021.1</v>
      </c>
      <c r="I9" s="17" t="s">
        <v>411</v>
      </c>
      <c r="J9" s="34" t="s">
        <v>412</v>
      </c>
      <c r="K9" s="17">
        <v>23.4</v>
      </c>
      <c r="L9" s="17">
        <v>23.4</v>
      </c>
      <c r="M9" s="35"/>
      <c r="N9" s="35"/>
      <c r="O9" s="35"/>
      <c r="P9" s="35"/>
      <c r="Q9" s="35"/>
      <c r="R9" s="35"/>
      <c r="S9" s="35"/>
      <c r="T9" s="35"/>
      <c r="U9" s="35"/>
      <c r="V9" s="17">
        <v>30</v>
      </c>
      <c r="W9" s="20"/>
      <c r="X9" s="20"/>
      <c r="Y9" s="56" t="s">
        <v>413</v>
      </c>
      <c r="Z9" s="56" t="s">
        <v>414</v>
      </c>
      <c r="AA9" s="34" t="s">
        <v>85</v>
      </c>
      <c r="AB9" s="56" t="s">
        <v>86</v>
      </c>
      <c r="AC9" s="57" t="s">
        <v>50</v>
      </c>
      <c r="AD9" s="34" t="s">
        <v>51</v>
      </c>
      <c r="AE9" s="58" t="s">
        <v>396</v>
      </c>
      <c r="AF9" s="41" t="s">
        <v>53</v>
      </c>
      <c r="AG9" s="47" t="s">
        <v>705</v>
      </c>
      <c r="AH9" s="66"/>
      <c r="AI9" s="67"/>
      <c r="AJ9" s="68"/>
      <c r="AK9" s="69" t="s">
        <v>74</v>
      </c>
    </row>
    <row r="10" ht="57.9" customHeight="1" spans="1:37">
      <c r="A10" s="17">
        <v>2</v>
      </c>
      <c r="B10" s="17" t="s">
        <v>415</v>
      </c>
      <c r="C10" s="17" t="s">
        <v>43</v>
      </c>
      <c r="D10" s="17" t="s">
        <v>416</v>
      </c>
      <c r="E10" s="17" t="s">
        <v>42</v>
      </c>
      <c r="F10" s="18"/>
      <c r="G10" s="17">
        <v>2021.01</v>
      </c>
      <c r="H10" s="19">
        <v>2021.1</v>
      </c>
      <c r="I10" s="17" t="s">
        <v>107</v>
      </c>
      <c r="J10" s="34" t="s">
        <v>417</v>
      </c>
      <c r="K10" s="17">
        <v>4.8</v>
      </c>
      <c r="L10" s="17">
        <v>4.8</v>
      </c>
      <c r="M10" s="35"/>
      <c r="N10" s="35"/>
      <c r="O10" s="35"/>
      <c r="P10" s="35"/>
      <c r="Q10" s="35"/>
      <c r="R10" s="35"/>
      <c r="S10" s="35"/>
      <c r="T10" s="35"/>
      <c r="U10" s="35"/>
      <c r="V10" s="17">
        <v>15</v>
      </c>
      <c r="W10" s="20"/>
      <c r="X10" s="20"/>
      <c r="Y10" s="56" t="s">
        <v>418</v>
      </c>
      <c r="Z10" s="56" t="s">
        <v>419</v>
      </c>
      <c r="AA10" s="34" t="s">
        <v>85</v>
      </c>
      <c r="AB10" s="56" t="s">
        <v>86</v>
      </c>
      <c r="AC10" s="57" t="s">
        <v>50</v>
      </c>
      <c r="AD10" s="34" t="s">
        <v>51</v>
      </c>
      <c r="AE10" s="58" t="s">
        <v>396</v>
      </c>
      <c r="AF10" s="41" t="s">
        <v>53</v>
      </c>
      <c r="AG10" s="47" t="s">
        <v>705</v>
      </c>
      <c r="AH10" s="66"/>
      <c r="AI10" s="67"/>
      <c r="AJ10" s="68"/>
      <c r="AK10" s="69" t="s">
        <v>74</v>
      </c>
    </row>
    <row r="11" spans="1:37">
      <c r="A11" s="15" t="s">
        <v>38</v>
      </c>
      <c r="B11" s="16" t="s">
        <v>55</v>
      </c>
      <c r="C11" s="16"/>
      <c r="D11" s="16"/>
      <c r="E11" s="16"/>
      <c r="F11" s="16"/>
      <c r="G11" s="16"/>
      <c r="H11" s="16"/>
      <c r="I11" s="16"/>
      <c r="J11" s="16"/>
      <c r="K11" s="33"/>
      <c r="L11" s="33"/>
      <c r="M11" s="33"/>
      <c r="N11" s="33"/>
      <c r="O11" s="33"/>
      <c r="P11" s="33"/>
      <c r="Q11" s="33"/>
      <c r="R11" s="33"/>
      <c r="S11" s="33"/>
      <c r="T11" s="33"/>
      <c r="U11" s="33"/>
      <c r="V11" s="33"/>
      <c r="W11" s="33"/>
      <c r="X11" s="33"/>
      <c r="Y11" s="52"/>
      <c r="Z11" s="52"/>
      <c r="AA11" s="52"/>
      <c r="AB11" s="52"/>
      <c r="AC11" s="53"/>
      <c r="AD11" s="54"/>
      <c r="AE11" s="55"/>
      <c r="AF11" s="52"/>
      <c r="AG11" s="52"/>
      <c r="AH11" s="65"/>
      <c r="AI11" s="65"/>
      <c r="AK11" s="64"/>
    </row>
    <row r="12" spans="1:37">
      <c r="A12" s="15" t="s">
        <v>38</v>
      </c>
      <c r="B12" s="16" t="s">
        <v>56</v>
      </c>
      <c r="C12" s="16"/>
      <c r="D12" s="16"/>
      <c r="E12" s="16"/>
      <c r="F12" s="16"/>
      <c r="G12" s="16"/>
      <c r="H12" s="16"/>
      <c r="I12" s="16"/>
      <c r="J12" s="16"/>
      <c r="K12" s="33">
        <f t="shared" ref="K12:O12" si="8">SUM(K13)</f>
        <v>15</v>
      </c>
      <c r="L12" s="33">
        <f t="shared" si="8"/>
        <v>15</v>
      </c>
      <c r="M12" s="33">
        <f t="shared" si="8"/>
        <v>0</v>
      </c>
      <c r="N12" s="33">
        <f t="shared" si="8"/>
        <v>0</v>
      </c>
      <c r="O12" s="33">
        <f t="shared" si="8"/>
        <v>0</v>
      </c>
      <c r="P12" s="33"/>
      <c r="Q12" s="33">
        <f t="shared" ref="Q12:X12" si="9">SUM(Q13)</f>
        <v>0</v>
      </c>
      <c r="R12" s="33">
        <f t="shared" si="9"/>
        <v>0</v>
      </c>
      <c r="S12" s="33">
        <f t="shared" si="9"/>
        <v>0</v>
      </c>
      <c r="T12" s="33">
        <f t="shared" si="9"/>
        <v>0</v>
      </c>
      <c r="U12" s="33">
        <f t="shared" si="9"/>
        <v>0</v>
      </c>
      <c r="V12" s="33">
        <f t="shared" si="9"/>
        <v>38</v>
      </c>
      <c r="W12" s="33">
        <f t="shared" si="9"/>
        <v>0</v>
      </c>
      <c r="X12" s="33">
        <f t="shared" si="9"/>
        <v>0</v>
      </c>
      <c r="Y12" s="52"/>
      <c r="Z12" s="52"/>
      <c r="AA12" s="52"/>
      <c r="AB12" s="52"/>
      <c r="AC12" s="53"/>
      <c r="AD12" s="54"/>
      <c r="AE12" s="55"/>
      <c r="AF12" s="52"/>
      <c r="AG12" s="52"/>
      <c r="AH12" s="65"/>
      <c r="AI12" s="65"/>
      <c r="AK12" s="64"/>
    </row>
    <row r="13" ht="68.1" customHeight="1" spans="1:37">
      <c r="A13" s="20">
        <v>3</v>
      </c>
      <c r="B13" s="17" t="s">
        <v>420</v>
      </c>
      <c r="C13" s="17" t="s">
        <v>43</v>
      </c>
      <c r="D13" s="17" t="s">
        <v>421</v>
      </c>
      <c r="E13" s="17" t="s">
        <v>42</v>
      </c>
      <c r="F13" s="18"/>
      <c r="G13" s="17">
        <v>2021.01</v>
      </c>
      <c r="H13" s="19">
        <v>2021.1</v>
      </c>
      <c r="I13" s="17" t="s">
        <v>96</v>
      </c>
      <c r="J13" s="34" t="s">
        <v>422</v>
      </c>
      <c r="K13" s="17">
        <v>15</v>
      </c>
      <c r="L13" s="17">
        <v>15</v>
      </c>
      <c r="M13" s="36"/>
      <c r="N13" s="36"/>
      <c r="O13" s="36"/>
      <c r="P13" s="36"/>
      <c r="Q13" s="36"/>
      <c r="R13" s="36"/>
      <c r="S13" s="36"/>
      <c r="T13" s="36"/>
      <c r="U13" s="36"/>
      <c r="V13" s="17">
        <v>38</v>
      </c>
      <c r="W13" s="36"/>
      <c r="X13" s="36"/>
      <c r="Y13" s="56" t="s">
        <v>423</v>
      </c>
      <c r="Z13" s="56" t="s">
        <v>424</v>
      </c>
      <c r="AA13" s="34" t="s">
        <v>85</v>
      </c>
      <c r="AB13" s="56" t="s">
        <v>86</v>
      </c>
      <c r="AC13" s="57" t="s">
        <v>50</v>
      </c>
      <c r="AD13" s="34" t="s">
        <v>51</v>
      </c>
      <c r="AE13" s="58" t="s">
        <v>396</v>
      </c>
      <c r="AF13" s="41" t="s">
        <v>53</v>
      </c>
      <c r="AG13" s="47" t="s">
        <v>705</v>
      </c>
      <c r="AH13" s="65"/>
      <c r="AI13" s="65"/>
      <c r="AJ13" s="68"/>
      <c r="AK13" s="69" t="s">
        <v>74</v>
      </c>
    </row>
    <row r="14" spans="1:37">
      <c r="A14" s="15" t="s">
        <v>38</v>
      </c>
      <c r="B14" s="16" t="s">
        <v>57</v>
      </c>
      <c r="C14" s="16"/>
      <c r="D14" s="16"/>
      <c r="E14" s="16"/>
      <c r="F14" s="16"/>
      <c r="G14" s="16"/>
      <c r="H14" s="16"/>
      <c r="I14" s="16"/>
      <c r="J14" s="16"/>
      <c r="K14" s="33"/>
      <c r="L14" s="33"/>
      <c r="M14" s="33"/>
      <c r="N14" s="33"/>
      <c r="O14" s="33"/>
      <c r="P14" s="33"/>
      <c r="Q14" s="33"/>
      <c r="R14" s="33"/>
      <c r="S14" s="33"/>
      <c r="T14" s="33"/>
      <c r="U14" s="33"/>
      <c r="V14" s="33"/>
      <c r="W14" s="33"/>
      <c r="X14" s="33"/>
      <c r="Y14" s="52"/>
      <c r="Z14" s="52"/>
      <c r="AA14" s="52"/>
      <c r="AB14" s="52"/>
      <c r="AC14" s="53"/>
      <c r="AD14" s="54"/>
      <c r="AE14" s="55"/>
      <c r="AF14" s="52"/>
      <c r="AG14" s="52"/>
      <c r="AH14" s="65"/>
      <c r="AI14" s="65"/>
      <c r="AK14" s="64"/>
    </row>
    <row r="15" spans="1:37">
      <c r="A15" s="15" t="s">
        <v>38</v>
      </c>
      <c r="B15" s="16" t="s">
        <v>58</v>
      </c>
      <c r="C15" s="16"/>
      <c r="D15" s="16"/>
      <c r="E15" s="16"/>
      <c r="F15" s="16"/>
      <c r="G15" s="16"/>
      <c r="H15" s="16"/>
      <c r="I15" s="16"/>
      <c r="J15" s="16"/>
      <c r="K15" s="33"/>
      <c r="L15" s="33"/>
      <c r="M15" s="33"/>
      <c r="N15" s="33"/>
      <c r="O15" s="33"/>
      <c r="P15" s="33"/>
      <c r="Q15" s="33"/>
      <c r="R15" s="33"/>
      <c r="S15" s="33"/>
      <c r="T15" s="33"/>
      <c r="U15" s="33"/>
      <c r="V15" s="33"/>
      <c r="W15" s="33"/>
      <c r="X15" s="33"/>
      <c r="Y15" s="52"/>
      <c r="Z15" s="52"/>
      <c r="AA15" s="52"/>
      <c r="AB15" s="52"/>
      <c r="AC15" s="53"/>
      <c r="AD15" s="54"/>
      <c r="AE15" s="55"/>
      <c r="AF15" s="52"/>
      <c r="AG15" s="52"/>
      <c r="AH15" s="65"/>
      <c r="AI15" s="65"/>
      <c r="AK15" s="64"/>
    </row>
    <row r="16" spans="1:37">
      <c r="A16" s="15" t="s">
        <v>38</v>
      </c>
      <c r="B16" s="16" t="s">
        <v>59</v>
      </c>
      <c r="C16" s="16"/>
      <c r="D16" s="16"/>
      <c r="E16" s="16"/>
      <c r="F16" s="16"/>
      <c r="G16" s="16"/>
      <c r="H16" s="16"/>
      <c r="I16" s="16"/>
      <c r="J16" s="16"/>
      <c r="K16" s="33">
        <v>0</v>
      </c>
      <c r="L16" s="33">
        <v>0</v>
      </c>
      <c r="M16" s="33">
        <v>0</v>
      </c>
      <c r="N16" s="33">
        <v>0</v>
      </c>
      <c r="O16" s="33">
        <v>0</v>
      </c>
      <c r="P16" s="33"/>
      <c r="Q16" s="33">
        <v>0</v>
      </c>
      <c r="R16" s="33">
        <v>0</v>
      </c>
      <c r="S16" s="33">
        <v>0</v>
      </c>
      <c r="T16" s="33">
        <v>0</v>
      </c>
      <c r="U16" s="33">
        <v>0</v>
      </c>
      <c r="V16" s="33">
        <v>0</v>
      </c>
      <c r="W16" s="33">
        <v>0</v>
      </c>
      <c r="X16" s="33">
        <v>0</v>
      </c>
      <c r="Y16" s="52"/>
      <c r="Z16" s="52"/>
      <c r="AA16" s="52"/>
      <c r="AB16" s="52"/>
      <c r="AC16" s="53"/>
      <c r="AD16" s="54"/>
      <c r="AE16" s="55"/>
      <c r="AF16" s="52"/>
      <c r="AG16" s="52"/>
      <c r="AH16" s="65"/>
      <c r="AI16" s="65"/>
      <c r="AK16" s="64"/>
    </row>
    <row r="17" spans="1:37">
      <c r="A17" s="15" t="s">
        <v>36</v>
      </c>
      <c r="B17" s="16" t="s">
        <v>60</v>
      </c>
      <c r="C17" s="16"/>
      <c r="D17" s="16"/>
      <c r="E17" s="16"/>
      <c r="F17" s="16"/>
      <c r="G17" s="16"/>
      <c r="H17" s="16"/>
      <c r="I17" s="16"/>
      <c r="J17" s="16"/>
      <c r="K17" s="33">
        <f t="shared" ref="K17:O17" si="10">SUM(K18+K19+K24+K26+K27+K28+K30)</f>
        <v>812.18</v>
      </c>
      <c r="L17" s="33">
        <f t="shared" si="10"/>
        <v>812.18</v>
      </c>
      <c r="M17" s="33">
        <f t="shared" si="10"/>
        <v>0</v>
      </c>
      <c r="N17" s="33">
        <f t="shared" si="10"/>
        <v>0</v>
      </c>
      <c r="O17" s="33">
        <f t="shared" si="10"/>
        <v>0</v>
      </c>
      <c r="P17" s="33"/>
      <c r="Q17" s="33">
        <f t="shared" ref="Q17:X17" si="11">SUM(Q18+Q19+Q24+Q26+Q27+Q28+Q30)</f>
        <v>0</v>
      </c>
      <c r="R17" s="33">
        <f t="shared" si="11"/>
        <v>0</v>
      </c>
      <c r="S17" s="33">
        <f t="shared" si="11"/>
        <v>0</v>
      </c>
      <c r="T17" s="33">
        <f t="shared" si="11"/>
        <v>0</v>
      </c>
      <c r="U17" s="33">
        <f t="shared" si="11"/>
        <v>0</v>
      </c>
      <c r="V17" s="33">
        <f t="shared" si="11"/>
        <v>695</v>
      </c>
      <c r="W17" s="33">
        <f t="shared" si="11"/>
        <v>0</v>
      </c>
      <c r="X17" s="33">
        <f t="shared" si="11"/>
        <v>0</v>
      </c>
      <c r="Y17" s="52"/>
      <c r="Z17" s="52"/>
      <c r="AA17" s="52"/>
      <c r="AB17" s="52"/>
      <c r="AC17" s="53"/>
      <c r="AD17" s="54"/>
      <c r="AE17" s="55"/>
      <c r="AF17" s="52"/>
      <c r="AG17" s="52"/>
      <c r="AH17" s="65"/>
      <c r="AI17" s="65"/>
      <c r="AK17" s="64"/>
    </row>
    <row r="18" spans="1:37">
      <c r="A18" s="15" t="s">
        <v>38</v>
      </c>
      <c r="B18" s="16" t="s">
        <v>61</v>
      </c>
      <c r="C18" s="16"/>
      <c r="D18" s="16"/>
      <c r="E18" s="16"/>
      <c r="F18" s="16"/>
      <c r="G18" s="16"/>
      <c r="H18" s="16"/>
      <c r="I18" s="16"/>
      <c r="J18" s="16"/>
      <c r="K18" s="33">
        <v>0</v>
      </c>
      <c r="L18" s="33">
        <v>0</v>
      </c>
      <c r="M18" s="33">
        <v>0</v>
      </c>
      <c r="N18" s="33">
        <v>0</v>
      </c>
      <c r="O18" s="33">
        <v>0</v>
      </c>
      <c r="P18" s="33"/>
      <c r="Q18" s="33">
        <v>0</v>
      </c>
      <c r="R18" s="33">
        <v>0</v>
      </c>
      <c r="S18" s="33">
        <v>0</v>
      </c>
      <c r="T18" s="33">
        <v>0</v>
      </c>
      <c r="U18" s="33">
        <v>0</v>
      </c>
      <c r="V18" s="33">
        <v>0</v>
      </c>
      <c r="W18" s="33">
        <v>0</v>
      </c>
      <c r="X18" s="33">
        <v>0</v>
      </c>
      <c r="Y18" s="52"/>
      <c r="Z18" s="52"/>
      <c r="AA18" s="52"/>
      <c r="AB18" s="52"/>
      <c r="AC18" s="53"/>
      <c r="AD18" s="54"/>
      <c r="AE18" s="55"/>
      <c r="AF18" s="52"/>
      <c r="AG18" s="52"/>
      <c r="AH18" s="65"/>
      <c r="AI18" s="65"/>
      <c r="AK18" s="64"/>
    </row>
    <row r="19" spans="1:37">
      <c r="A19" s="15" t="s">
        <v>38</v>
      </c>
      <c r="B19" s="16" t="s">
        <v>75</v>
      </c>
      <c r="C19" s="16"/>
      <c r="D19" s="16"/>
      <c r="E19" s="16"/>
      <c r="F19" s="16"/>
      <c r="G19" s="16"/>
      <c r="H19" s="16"/>
      <c r="I19" s="16"/>
      <c r="J19" s="16"/>
      <c r="K19" s="33">
        <f t="shared" ref="K19:X19" si="12">SUM(K20:K23)</f>
        <v>148.18</v>
      </c>
      <c r="L19" s="33">
        <f t="shared" si="12"/>
        <v>148.18</v>
      </c>
      <c r="M19" s="33">
        <f t="shared" si="12"/>
        <v>0</v>
      </c>
      <c r="N19" s="33">
        <f t="shared" si="12"/>
        <v>0</v>
      </c>
      <c r="O19" s="33">
        <f t="shared" si="12"/>
        <v>0</v>
      </c>
      <c r="P19" s="33">
        <f t="shared" si="12"/>
        <v>0</v>
      </c>
      <c r="Q19" s="33">
        <f t="shared" si="12"/>
        <v>0</v>
      </c>
      <c r="R19" s="33">
        <f t="shared" si="12"/>
        <v>0</v>
      </c>
      <c r="S19" s="33">
        <f t="shared" si="12"/>
        <v>0</v>
      </c>
      <c r="T19" s="33">
        <f t="shared" si="12"/>
        <v>0</v>
      </c>
      <c r="U19" s="33">
        <f t="shared" si="12"/>
        <v>0</v>
      </c>
      <c r="V19" s="33">
        <f t="shared" si="12"/>
        <v>250</v>
      </c>
      <c r="W19" s="33">
        <f t="shared" si="12"/>
        <v>0</v>
      </c>
      <c r="X19" s="33">
        <f t="shared" si="12"/>
        <v>0</v>
      </c>
      <c r="Y19" s="52"/>
      <c r="Z19" s="52"/>
      <c r="AA19" s="52"/>
      <c r="AB19" s="52"/>
      <c r="AC19" s="53"/>
      <c r="AD19" s="54"/>
      <c r="AE19" s="55"/>
      <c r="AF19" s="52"/>
      <c r="AG19" s="52"/>
      <c r="AH19" s="65"/>
      <c r="AI19" s="65"/>
      <c r="AK19" s="64"/>
    </row>
    <row r="20" ht="42" customHeight="1" spans="1:37">
      <c r="A20" s="17">
        <v>4</v>
      </c>
      <c r="B20" s="17" t="s">
        <v>425</v>
      </c>
      <c r="C20" s="17" t="s">
        <v>76</v>
      </c>
      <c r="D20" s="21" t="s">
        <v>82</v>
      </c>
      <c r="E20" s="21" t="s">
        <v>42</v>
      </c>
      <c r="F20" s="18"/>
      <c r="G20" s="17">
        <v>2021.01</v>
      </c>
      <c r="H20" s="19">
        <v>2021.1</v>
      </c>
      <c r="I20" s="21" t="s">
        <v>83</v>
      </c>
      <c r="J20" s="21" t="s">
        <v>426</v>
      </c>
      <c r="K20" s="17">
        <v>4.78</v>
      </c>
      <c r="L20" s="17">
        <v>4.78</v>
      </c>
      <c r="M20" s="35"/>
      <c r="N20" s="35"/>
      <c r="O20" s="35"/>
      <c r="P20" s="35"/>
      <c r="Q20" s="35"/>
      <c r="R20" s="35"/>
      <c r="S20" s="35"/>
      <c r="T20" s="35"/>
      <c r="U20" s="35"/>
      <c r="V20" s="17">
        <v>153</v>
      </c>
      <c r="W20" s="20"/>
      <c r="X20" s="20"/>
      <c r="Y20" s="56" t="s">
        <v>427</v>
      </c>
      <c r="Z20" s="56" t="s">
        <v>428</v>
      </c>
      <c r="AA20" s="19" t="s">
        <v>85</v>
      </c>
      <c r="AB20" s="56" t="s">
        <v>86</v>
      </c>
      <c r="AC20" s="57" t="s">
        <v>71</v>
      </c>
      <c r="AD20" s="34" t="s">
        <v>72</v>
      </c>
      <c r="AE20" s="58" t="s">
        <v>396</v>
      </c>
      <c r="AF20" s="41" t="s">
        <v>53</v>
      </c>
      <c r="AG20" s="47" t="s">
        <v>705</v>
      </c>
      <c r="AH20" s="70"/>
      <c r="AI20" s="67"/>
      <c r="AJ20" s="68"/>
      <c r="AK20" s="69" t="s">
        <v>74</v>
      </c>
    </row>
    <row r="21" ht="42" customHeight="1" spans="1:37">
      <c r="A21" s="17">
        <v>5</v>
      </c>
      <c r="B21" s="17" t="s">
        <v>429</v>
      </c>
      <c r="C21" s="21" t="s">
        <v>64</v>
      </c>
      <c r="D21" s="21" t="s">
        <v>87</v>
      </c>
      <c r="E21" s="21" t="s">
        <v>42</v>
      </c>
      <c r="F21" s="18"/>
      <c r="G21" s="17">
        <v>2021.01</v>
      </c>
      <c r="H21" s="19">
        <v>2021.1</v>
      </c>
      <c r="I21" s="21" t="s">
        <v>83</v>
      </c>
      <c r="J21" s="21" t="s">
        <v>430</v>
      </c>
      <c r="K21" s="17">
        <v>3.4</v>
      </c>
      <c r="L21" s="17">
        <v>3.4</v>
      </c>
      <c r="M21" s="35"/>
      <c r="N21" s="35"/>
      <c r="O21" s="35"/>
      <c r="P21" s="35"/>
      <c r="Q21" s="35"/>
      <c r="R21" s="35"/>
      <c r="S21" s="35"/>
      <c r="T21" s="35"/>
      <c r="U21" s="35"/>
      <c r="V21" s="17">
        <v>17</v>
      </c>
      <c r="W21" s="20"/>
      <c r="X21" s="20"/>
      <c r="Y21" s="56" t="s">
        <v>431</v>
      </c>
      <c r="Z21" s="56" t="s">
        <v>432</v>
      </c>
      <c r="AA21" s="19" t="s">
        <v>85</v>
      </c>
      <c r="AB21" s="56" t="s">
        <v>86</v>
      </c>
      <c r="AC21" s="57" t="s">
        <v>71</v>
      </c>
      <c r="AD21" s="34" t="s">
        <v>72</v>
      </c>
      <c r="AE21" s="58" t="s">
        <v>396</v>
      </c>
      <c r="AF21" s="41" t="s">
        <v>53</v>
      </c>
      <c r="AG21" s="47" t="s">
        <v>705</v>
      </c>
      <c r="AH21" s="70"/>
      <c r="AI21" s="67"/>
      <c r="AJ21" s="68"/>
      <c r="AK21" s="69" t="s">
        <v>74</v>
      </c>
    </row>
    <row r="22" ht="42" customHeight="1" spans="1:37">
      <c r="A22" s="17">
        <v>6</v>
      </c>
      <c r="B22" s="17" t="s">
        <v>433</v>
      </c>
      <c r="C22" s="17" t="s">
        <v>76</v>
      </c>
      <c r="D22" s="21" t="s">
        <v>434</v>
      </c>
      <c r="E22" s="21" t="s">
        <v>42</v>
      </c>
      <c r="F22" s="18"/>
      <c r="G22" s="17">
        <v>2021.01</v>
      </c>
      <c r="H22" s="19">
        <v>2021.1</v>
      </c>
      <c r="I22" s="21" t="s">
        <v>107</v>
      </c>
      <c r="J22" s="37" t="s">
        <v>435</v>
      </c>
      <c r="K22" s="17">
        <v>50</v>
      </c>
      <c r="L22" s="17">
        <v>50</v>
      </c>
      <c r="M22" s="35"/>
      <c r="N22" s="35"/>
      <c r="O22" s="35"/>
      <c r="P22" s="35"/>
      <c r="Q22" s="35"/>
      <c r="R22" s="35"/>
      <c r="S22" s="35"/>
      <c r="T22" s="35"/>
      <c r="U22" s="35"/>
      <c r="V22" s="17">
        <v>50</v>
      </c>
      <c r="W22" s="20"/>
      <c r="X22" s="20"/>
      <c r="Y22" s="34" t="s">
        <v>436</v>
      </c>
      <c r="Z22" s="56" t="s">
        <v>437</v>
      </c>
      <c r="AA22" s="19" t="s">
        <v>85</v>
      </c>
      <c r="AB22" s="56" t="s">
        <v>86</v>
      </c>
      <c r="AC22" s="57" t="s">
        <v>71</v>
      </c>
      <c r="AD22" s="34" t="s">
        <v>72</v>
      </c>
      <c r="AE22" s="58" t="s">
        <v>396</v>
      </c>
      <c r="AF22" s="41" t="s">
        <v>53</v>
      </c>
      <c r="AG22" s="47" t="s">
        <v>705</v>
      </c>
      <c r="AH22" s="70"/>
      <c r="AI22" s="67"/>
      <c r="AJ22" s="68"/>
      <c r="AK22" s="69" t="s">
        <v>74</v>
      </c>
    </row>
    <row r="23" ht="42" customHeight="1" spans="1:38">
      <c r="A23" s="21">
        <v>7</v>
      </c>
      <c r="B23" s="21" t="s">
        <v>438</v>
      </c>
      <c r="C23" s="17" t="s">
        <v>76</v>
      </c>
      <c r="D23" s="21" t="s">
        <v>439</v>
      </c>
      <c r="E23" s="21" t="s">
        <v>42</v>
      </c>
      <c r="F23" s="21"/>
      <c r="G23" s="21">
        <v>2021.01</v>
      </c>
      <c r="H23" s="21">
        <v>2021.1</v>
      </c>
      <c r="I23" s="21" t="s">
        <v>107</v>
      </c>
      <c r="J23" s="21" t="s">
        <v>440</v>
      </c>
      <c r="K23" s="21">
        <v>90</v>
      </c>
      <c r="L23" s="21">
        <v>90</v>
      </c>
      <c r="M23" s="21"/>
      <c r="N23" s="21"/>
      <c r="O23" s="21"/>
      <c r="P23" s="21"/>
      <c r="Q23" s="21"/>
      <c r="R23" s="21"/>
      <c r="S23" s="21"/>
      <c r="T23" s="21"/>
      <c r="U23" s="21"/>
      <c r="V23" s="21">
        <v>30</v>
      </c>
      <c r="W23" s="21"/>
      <c r="X23" s="21"/>
      <c r="Y23" s="21" t="s">
        <v>441</v>
      </c>
      <c r="Z23" s="21" t="s">
        <v>442</v>
      </c>
      <c r="AA23" s="21" t="s">
        <v>85</v>
      </c>
      <c r="AB23" s="21" t="s">
        <v>86</v>
      </c>
      <c r="AC23" s="21" t="s">
        <v>71</v>
      </c>
      <c r="AD23" s="21" t="s">
        <v>72</v>
      </c>
      <c r="AE23" s="21" t="s">
        <v>396</v>
      </c>
      <c r="AF23" s="21" t="s">
        <v>53</v>
      </c>
      <c r="AG23" s="47" t="s">
        <v>705</v>
      </c>
      <c r="AH23" s="21"/>
      <c r="AI23" s="21"/>
      <c r="AJ23" s="71"/>
      <c r="AK23" s="71" t="s">
        <v>74</v>
      </c>
      <c r="AL23" s="21"/>
    </row>
    <row r="24" spans="1:37">
      <c r="A24" s="15" t="s">
        <v>38</v>
      </c>
      <c r="B24" s="16" t="s">
        <v>89</v>
      </c>
      <c r="C24" s="16"/>
      <c r="D24" s="16"/>
      <c r="E24" s="16"/>
      <c r="F24" s="16"/>
      <c r="G24" s="16"/>
      <c r="H24" s="16"/>
      <c r="I24" s="16"/>
      <c r="J24" s="16"/>
      <c r="K24" s="33">
        <f t="shared" ref="K24:O24" si="13">SUM(K25:K25)</f>
        <v>260</v>
      </c>
      <c r="L24" s="33">
        <f t="shared" si="13"/>
        <v>260</v>
      </c>
      <c r="M24" s="33">
        <f t="shared" si="13"/>
        <v>0</v>
      </c>
      <c r="N24" s="33">
        <f t="shared" si="13"/>
        <v>0</v>
      </c>
      <c r="O24" s="33">
        <f t="shared" si="13"/>
        <v>0</v>
      </c>
      <c r="P24" s="33"/>
      <c r="Q24" s="33">
        <f t="shared" ref="Q24:X24" si="14">SUM(Q25:Q25)</f>
        <v>0</v>
      </c>
      <c r="R24" s="33">
        <f t="shared" si="14"/>
        <v>0</v>
      </c>
      <c r="S24" s="33">
        <f t="shared" si="14"/>
        <v>0</v>
      </c>
      <c r="T24" s="33">
        <f t="shared" si="14"/>
        <v>0</v>
      </c>
      <c r="U24" s="33">
        <f t="shared" si="14"/>
        <v>0</v>
      </c>
      <c r="V24" s="33">
        <f t="shared" si="14"/>
        <v>30</v>
      </c>
      <c r="W24" s="33">
        <f t="shared" si="14"/>
        <v>0</v>
      </c>
      <c r="X24" s="33">
        <f t="shared" si="14"/>
        <v>0</v>
      </c>
      <c r="Y24" s="52"/>
      <c r="Z24" s="52"/>
      <c r="AA24" s="52"/>
      <c r="AB24" s="52"/>
      <c r="AC24" s="53"/>
      <c r="AD24" s="54"/>
      <c r="AE24" s="55"/>
      <c r="AF24" s="52"/>
      <c r="AG24" s="52"/>
      <c r="AH24" s="65"/>
      <c r="AI24" s="65"/>
      <c r="AK24" s="64"/>
    </row>
    <row r="25" ht="63" customHeight="1" spans="1:37">
      <c r="A25" s="20">
        <v>8</v>
      </c>
      <c r="B25" s="17" t="s">
        <v>443</v>
      </c>
      <c r="C25" s="17" t="s">
        <v>76</v>
      </c>
      <c r="D25" s="17" t="s">
        <v>90</v>
      </c>
      <c r="E25" s="17" t="s">
        <v>42</v>
      </c>
      <c r="F25" s="16"/>
      <c r="G25" s="17">
        <v>2021.01</v>
      </c>
      <c r="H25" s="19">
        <v>2021.1</v>
      </c>
      <c r="I25" s="17" t="s">
        <v>91</v>
      </c>
      <c r="J25" s="17" t="s">
        <v>444</v>
      </c>
      <c r="K25" s="17">
        <v>260</v>
      </c>
      <c r="L25" s="20">
        <v>260</v>
      </c>
      <c r="M25" s="36"/>
      <c r="N25" s="36"/>
      <c r="O25" s="36"/>
      <c r="P25" s="36"/>
      <c r="Q25" s="36"/>
      <c r="R25" s="36"/>
      <c r="S25" s="36"/>
      <c r="T25" s="36"/>
      <c r="U25" s="36"/>
      <c r="V25" s="17">
        <v>30</v>
      </c>
      <c r="W25" s="45"/>
      <c r="X25" s="36"/>
      <c r="Y25" s="59" t="s">
        <v>436</v>
      </c>
      <c r="Z25" s="59" t="s">
        <v>445</v>
      </c>
      <c r="AA25" s="17" t="s">
        <v>93</v>
      </c>
      <c r="AB25" s="17" t="s">
        <v>446</v>
      </c>
      <c r="AC25" s="57" t="s">
        <v>71</v>
      </c>
      <c r="AD25" s="34" t="s">
        <v>72</v>
      </c>
      <c r="AE25" s="58" t="s">
        <v>396</v>
      </c>
      <c r="AF25" s="41" t="s">
        <v>53</v>
      </c>
      <c r="AG25" s="47" t="s">
        <v>705</v>
      </c>
      <c r="AH25" s="65"/>
      <c r="AI25" s="65"/>
      <c r="AJ25" s="68"/>
      <c r="AK25" s="69" t="s">
        <v>74</v>
      </c>
    </row>
    <row r="26" spans="1:37">
      <c r="A26" s="15" t="s">
        <v>38</v>
      </c>
      <c r="B26" s="16" t="s">
        <v>98</v>
      </c>
      <c r="C26" s="16"/>
      <c r="D26" s="16"/>
      <c r="E26" s="16"/>
      <c r="F26" s="16"/>
      <c r="G26" s="16"/>
      <c r="H26" s="16"/>
      <c r="I26" s="16"/>
      <c r="J26" s="16"/>
      <c r="K26" s="33">
        <v>0</v>
      </c>
      <c r="L26" s="33">
        <v>0</v>
      </c>
      <c r="M26" s="33">
        <v>0</v>
      </c>
      <c r="N26" s="33">
        <v>0</v>
      </c>
      <c r="O26" s="33">
        <v>0</v>
      </c>
      <c r="P26" s="33"/>
      <c r="Q26" s="33">
        <v>0</v>
      </c>
      <c r="R26" s="33">
        <v>0</v>
      </c>
      <c r="S26" s="33">
        <v>0</v>
      </c>
      <c r="T26" s="33">
        <v>0</v>
      </c>
      <c r="U26" s="33">
        <v>0</v>
      </c>
      <c r="V26" s="33">
        <v>89</v>
      </c>
      <c r="W26" s="33">
        <v>0</v>
      </c>
      <c r="X26" s="33">
        <v>0</v>
      </c>
      <c r="Y26" s="52"/>
      <c r="Z26" s="52"/>
      <c r="AA26" s="52"/>
      <c r="AB26" s="52"/>
      <c r="AC26" s="53"/>
      <c r="AD26" s="54"/>
      <c r="AE26" s="55"/>
      <c r="AF26" s="52"/>
      <c r="AG26" s="52"/>
      <c r="AH26" s="65"/>
      <c r="AI26" s="65"/>
      <c r="AK26" s="64"/>
    </row>
    <row r="27" spans="1:37">
      <c r="A27" s="15" t="s">
        <v>38</v>
      </c>
      <c r="B27" s="16" t="s">
        <v>101</v>
      </c>
      <c r="C27" s="16"/>
      <c r="D27" s="16"/>
      <c r="E27" s="16"/>
      <c r="F27" s="16"/>
      <c r="G27" s="16"/>
      <c r="H27" s="16"/>
      <c r="I27" s="16"/>
      <c r="J27" s="16"/>
      <c r="K27" s="33">
        <v>0</v>
      </c>
      <c r="L27" s="33">
        <v>0</v>
      </c>
      <c r="M27" s="33">
        <v>0</v>
      </c>
      <c r="N27" s="33">
        <v>0</v>
      </c>
      <c r="O27" s="33">
        <v>0</v>
      </c>
      <c r="P27" s="33">
        <v>0</v>
      </c>
      <c r="Q27" s="33">
        <v>0</v>
      </c>
      <c r="R27" s="33">
        <v>0</v>
      </c>
      <c r="S27" s="33">
        <v>0</v>
      </c>
      <c r="T27" s="33">
        <v>0</v>
      </c>
      <c r="U27" s="33">
        <v>0</v>
      </c>
      <c r="V27" s="33">
        <v>0</v>
      </c>
      <c r="W27" s="33">
        <v>0</v>
      </c>
      <c r="X27" s="33">
        <v>0</v>
      </c>
      <c r="Y27" s="52"/>
      <c r="Z27" s="52"/>
      <c r="AA27" s="52"/>
      <c r="AB27" s="52"/>
      <c r="AC27" s="53"/>
      <c r="AD27" s="54"/>
      <c r="AE27" s="55"/>
      <c r="AF27" s="52"/>
      <c r="AG27" s="52"/>
      <c r="AH27" s="65"/>
      <c r="AI27" s="65"/>
      <c r="AK27" s="64"/>
    </row>
    <row r="28" spans="1:37">
      <c r="A28" s="15" t="s">
        <v>38</v>
      </c>
      <c r="B28" s="16" t="s">
        <v>105</v>
      </c>
      <c r="C28" s="16"/>
      <c r="D28" s="16"/>
      <c r="E28" s="16"/>
      <c r="F28" s="16"/>
      <c r="G28" s="16"/>
      <c r="H28" s="16"/>
      <c r="I28" s="16"/>
      <c r="J28" s="16"/>
      <c r="K28" s="33">
        <f t="shared" ref="K28:X28" si="15">SUM(K29)</f>
        <v>380</v>
      </c>
      <c r="L28" s="33">
        <f t="shared" si="15"/>
        <v>380</v>
      </c>
      <c r="M28" s="33">
        <f t="shared" si="15"/>
        <v>0</v>
      </c>
      <c r="N28" s="33">
        <f t="shared" si="15"/>
        <v>0</v>
      </c>
      <c r="O28" s="33">
        <f t="shared" si="15"/>
        <v>0</v>
      </c>
      <c r="P28" s="33">
        <f t="shared" si="15"/>
        <v>0</v>
      </c>
      <c r="Q28" s="33">
        <f t="shared" si="15"/>
        <v>0</v>
      </c>
      <c r="R28" s="33">
        <f t="shared" si="15"/>
        <v>0</v>
      </c>
      <c r="S28" s="33">
        <f t="shared" si="15"/>
        <v>0</v>
      </c>
      <c r="T28" s="33">
        <f t="shared" si="15"/>
        <v>0</v>
      </c>
      <c r="U28" s="33">
        <f t="shared" si="15"/>
        <v>0</v>
      </c>
      <c r="V28" s="33">
        <f t="shared" si="15"/>
        <v>50</v>
      </c>
      <c r="W28" s="33">
        <f t="shared" si="15"/>
        <v>0</v>
      </c>
      <c r="X28" s="33">
        <f t="shared" si="15"/>
        <v>0</v>
      </c>
      <c r="Y28" s="52"/>
      <c r="Z28" s="52"/>
      <c r="AA28" s="52"/>
      <c r="AB28" s="52"/>
      <c r="AC28" s="53"/>
      <c r="AD28" s="54"/>
      <c r="AE28" s="55"/>
      <c r="AF28" s="52"/>
      <c r="AG28" s="52"/>
      <c r="AH28" s="65"/>
      <c r="AI28" s="65"/>
      <c r="AK28" s="64"/>
    </row>
    <row r="29" ht="68.1" customHeight="1" spans="1:37">
      <c r="A29" s="20">
        <v>9</v>
      </c>
      <c r="B29" s="17" t="s">
        <v>447</v>
      </c>
      <c r="C29" s="21" t="s">
        <v>76</v>
      </c>
      <c r="D29" s="21" t="s">
        <v>448</v>
      </c>
      <c r="E29" s="17" t="s">
        <v>42</v>
      </c>
      <c r="F29" s="16"/>
      <c r="G29" s="17">
        <v>2021.01</v>
      </c>
      <c r="H29" s="19">
        <v>2021.1</v>
      </c>
      <c r="I29" s="17" t="s">
        <v>107</v>
      </c>
      <c r="J29" s="17" t="s">
        <v>449</v>
      </c>
      <c r="K29" s="17">
        <v>380</v>
      </c>
      <c r="L29" s="17">
        <v>380</v>
      </c>
      <c r="M29" s="36"/>
      <c r="N29" s="36"/>
      <c r="O29" s="36"/>
      <c r="P29" s="36"/>
      <c r="Q29" s="36"/>
      <c r="R29" s="36"/>
      <c r="S29" s="36"/>
      <c r="T29" s="36"/>
      <c r="U29" s="36"/>
      <c r="V29" s="17">
        <v>50</v>
      </c>
      <c r="W29" s="36"/>
      <c r="X29" s="36"/>
      <c r="Y29" s="60" t="s">
        <v>450</v>
      </c>
      <c r="Z29" s="60" t="s">
        <v>451</v>
      </c>
      <c r="AA29" s="19" t="s">
        <v>85</v>
      </c>
      <c r="AB29" s="56" t="s">
        <v>86</v>
      </c>
      <c r="AC29" s="57" t="s">
        <v>71</v>
      </c>
      <c r="AD29" s="34" t="s">
        <v>72</v>
      </c>
      <c r="AE29" s="58" t="s">
        <v>396</v>
      </c>
      <c r="AF29" s="41" t="s">
        <v>53</v>
      </c>
      <c r="AG29" s="47" t="s">
        <v>705</v>
      </c>
      <c r="AH29" s="65"/>
      <c r="AI29" s="65"/>
      <c r="AJ29" s="68"/>
      <c r="AK29" s="69" t="s">
        <v>74</v>
      </c>
    </row>
    <row r="30" spans="1:37">
      <c r="A30" s="15" t="s">
        <v>38</v>
      </c>
      <c r="B30" s="16" t="s">
        <v>109</v>
      </c>
      <c r="C30" s="16"/>
      <c r="D30" s="16"/>
      <c r="E30" s="16"/>
      <c r="F30" s="16"/>
      <c r="G30" s="16"/>
      <c r="H30" s="16"/>
      <c r="I30" s="16"/>
      <c r="J30" s="16"/>
      <c r="K30" s="33">
        <f t="shared" ref="K30:O30" si="16">K31</f>
        <v>24</v>
      </c>
      <c r="L30" s="33">
        <f t="shared" si="16"/>
        <v>24</v>
      </c>
      <c r="M30" s="33">
        <f t="shared" si="16"/>
        <v>0</v>
      </c>
      <c r="N30" s="33">
        <f t="shared" si="16"/>
        <v>0</v>
      </c>
      <c r="O30" s="33">
        <f t="shared" si="16"/>
        <v>0</v>
      </c>
      <c r="P30" s="33"/>
      <c r="Q30" s="33">
        <f t="shared" ref="Q30:X30" si="17">Q31</f>
        <v>0</v>
      </c>
      <c r="R30" s="33">
        <f t="shared" si="17"/>
        <v>0</v>
      </c>
      <c r="S30" s="33">
        <f t="shared" si="17"/>
        <v>0</v>
      </c>
      <c r="T30" s="33">
        <f t="shared" si="17"/>
        <v>0</v>
      </c>
      <c r="U30" s="33">
        <f t="shared" si="17"/>
        <v>0</v>
      </c>
      <c r="V30" s="33">
        <f t="shared" si="17"/>
        <v>276</v>
      </c>
      <c r="W30" s="33">
        <f t="shared" si="17"/>
        <v>0</v>
      </c>
      <c r="X30" s="33">
        <f t="shared" si="17"/>
        <v>0</v>
      </c>
      <c r="Y30" s="52"/>
      <c r="Z30" s="52"/>
      <c r="AA30" s="52"/>
      <c r="AB30" s="52"/>
      <c r="AC30" s="53"/>
      <c r="AD30" s="54"/>
      <c r="AE30" s="55"/>
      <c r="AF30" s="52"/>
      <c r="AG30" s="52"/>
      <c r="AH30" s="65"/>
      <c r="AI30" s="65"/>
      <c r="AK30" s="64"/>
    </row>
    <row r="31" ht="59.1" customHeight="1" spans="1:37">
      <c r="A31" s="17">
        <v>10</v>
      </c>
      <c r="B31" s="17" t="s">
        <v>452</v>
      </c>
      <c r="C31" s="17" t="s">
        <v>76</v>
      </c>
      <c r="D31" s="17" t="s">
        <v>110</v>
      </c>
      <c r="E31" s="17" t="s">
        <v>42</v>
      </c>
      <c r="F31" s="22"/>
      <c r="G31" s="17">
        <v>2021.01</v>
      </c>
      <c r="H31" s="19">
        <v>2021.1</v>
      </c>
      <c r="I31" s="17" t="s">
        <v>111</v>
      </c>
      <c r="J31" s="17" t="s">
        <v>453</v>
      </c>
      <c r="K31" s="17">
        <v>24</v>
      </c>
      <c r="L31" s="17">
        <v>24</v>
      </c>
      <c r="M31" s="35"/>
      <c r="N31" s="35"/>
      <c r="O31" s="35"/>
      <c r="P31" s="35"/>
      <c r="Q31" s="35"/>
      <c r="R31" s="35"/>
      <c r="S31" s="35"/>
      <c r="T31" s="35"/>
      <c r="U31" s="35"/>
      <c r="V31" s="46">
        <v>276</v>
      </c>
      <c r="W31" s="47"/>
      <c r="X31" s="47"/>
      <c r="Y31" s="34" t="s">
        <v>454</v>
      </c>
      <c r="Z31" s="41" t="s">
        <v>455</v>
      </c>
      <c r="AA31" s="61" t="s">
        <v>48</v>
      </c>
      <c r="AB31" s="34" t="s">
        <v>456</v>
      </c>
      <c r="AC31" s="57" t="s">
        <v>71</v>
      </c>
      <c r="AD31" s="34" t="s">
        <v>72</v>
      </c>
      <c r="AE31" s="58" t="s">
        <v>396</v>
      </c>
      <c r="AF31" s="41" t="s">
        <v>53</v>
      </c>
      <c r="AG31" s="47" t="s">
        <v>705</v>
      </c>
      <c r="AH31" s="72"/>
      <c r="AI31" s="67"/>
      <c r="AJ31" s="68"/>
      <c r="AK31" s="69" t="s">
        <v>74</v>
      </c>
    </row>
    <row r="32" spans="1:37">
      <c r="A32" s="15" t="s">
        <v>36</v>
      </c>
      <c r="B32" s="16" t="s">
        <v>114</v>
      </c>
      <c r="C32" s="16"/>
      <c r="D32" s="16"/>
      <c r="E32" s="16"/>
      <c r="F32" s="16"/>
      <c r="G32" s="16"/>
      <c r="H32" s="16"/>
      <c r="I32" s="16"/>
      <c r="J32" s="16"/>
      <c r="K32" s="33">
        <f t="shared" ref="K32:O32" si="18">SUM(K33+K43+K44+K45+K54+K58)</f>
        <v>12022.04</v>
      </c>
      <c r="L32" s="33">
        <f t="shared" si="18"/>
        <v>1404.47</v>
      </c>
      <c r="M32" s="33">
        <f t="shared" si="18"/>
        <v>540</v>
      </c>
      <c r="N32" s="33">
        <f t="shared" si="18"/>
        <v>856</v>
      </c>
      <c r="O32" s="33">
        <f t="shared" si="18"/>
        <v>0</v>
      </c>
      <c r="P32" s="33"/>
      <c r="Q32" s="33">
        <f t="shared" ref="Q32:X32" si="19">SUM(Q33+Q43+Q44+Q45+Q54+Q58)</f>
        <v>3568.57</v>
      </c>
      <c r="R32" s="33">
        <f t="shared" si="19"/>
        <v>0</v>
      </c>
      <c r="S32" s="33">
        <f t="shared" si="19"/>
        <v>1500</v>
      </c>
      <c r="T32" s="33">
        <f t="shared" si="19"/>
        <v>0</v>
      </c>
      <c r="U32" s="33">
        <f t="shared" si="19"/>
        <v>4153</v>
      </c>
      <c r="V32" s="33">
        <f t="shared" si="19"/>
        <v>1634</v>
      </c>
      <c r="W32" s="33">
        <f t="shared" si="19"/>
        <v>0</v>
      </c>
      <c r="X32" s="33">
        <f t="shared" si="19"/>
        <v>0</v>
      </c>
      <c r="Y32" s="52"/>
      <c r="Z32" s="52"/>
      <c r="AA32" s="52"/>
      <c r="AB32" s="52"/>
      <c r="AC32" s="53"/>
      <c r="AD32" s="54"/>
      <c r="AE32" s="55"/>
      <c r="AF32" s="52"/>
      <c r="AG32" s="52"/>
      <c r="AH32" s="65"/>
      <c r="AI32" s="65"/>
      <c r="AK32" s="64"/>
    </row>
    <row r="33" spans="1:37">
      <c r="A33" s="15" t="s">
        <v>38</v>
      </c>
      <c r="B33" s="16" t="s">
        <v>115</v>
      </c>
      <c r="C33" s="16"/>
      <c r="D33" s="16"/>
      <c r="E33" s="16"/>
      <c r="F33" s="16"/>
      <c r="G33" s="16"/>
      <c r="H33" s="16"/>
      <c r="I33" s="16"/>
      <c r="J33" s="16"/>
      <c r="K33" s="33">
        <f t="shared" ref="K33:X33" si="20">SUM(K34:K42)</f>
        <v>1699.04</v>
      </c>
      <c r="L33" s="33">
        <f t="shared" si="20"/>
        <v>1244.47</v>
      </c>
      <c r="M33" s="33">
        <f t="shared" si="20"/>
        <v>0</v>
      </c>
      <c r="N33" s="33">
        <f t="shared" si="20"/>
        <v>0</v>
      </c>
      <c r="O33" s="33">
        <f t="shared" si="20"/>
        <v>0</v>
      </c>
      <c r="P33" s="33">
        <f t="shared" si="20"/>
        <v>0</v>
      </c>
      <c r="Q33" s="33">
        <f t="shared" si="20"/>
        <v>454.57</v>
      </c>
      <c r="R33" s="33">
        <f t="shared" si="20"/>
        <v>0</v>
      </c>
      <c r="S33" s="33">
        <f t="shared" si="20"/>
        <v>0</v>
      </c>
      <c r="T33" s="33">
        <f t="shared" si="20"/>
        <v>0</v>
      </c>
      <c r="U33" s="33">
        <f t="shared" si="20"/>
        <v>0</v>
      </c>
      <c r="V33" s="33">
        <f t="shared" si="20"/>
        <v>958</v>
      </c>
      <c r="W33" s="33">
        <f t="shared" si="20"/>
        <v>0</v>
      </c>
      <c r="X33" s="33">
        <f t="shared" si="20"/>
        <v>0</v>
      </c>
      <c r="Y33" s="52"/>
      <c r="Z33" s="52"/>
      <c r="AA33" s="52"/>
      <c r="AB33" s="52"/>
      <c r="AC33" s="53"/>
      <c r="AD33" s="54"/>
      <c r="AE33" s="55"/>
      <c r="AF33" s="52"/>
      <c r="AG33" s="52"/>
      <c r="AH33" s="65"/>
      <c r="AI33" s="65"/>
      <c r="AK33" s="64"/>
    </row>
    <row r="34" ht="42.75" spans="1:37">
      <c r="A34" s="17">
        <v>11</v>
      </c>
      <c r="B34" s="17" t="s">
        <v>457</v>
      </c>
      <c r="C34" s="20" t="s">
        <v>64</v>
      </c>
      <c r="D34" s="19" t="s">
        <v>458</v>
      </c>
      <c r="E34" s="17" t="s">
        <v>42</v>
      </c>
      <c r="F34" s="23" t="s">
        <v>64</v>
      </c>
      <c r="G34" s="17">
        <v>2021.01</v>
      </c>
      <c r="H34" s="19">
        <v>2021.1</v>
      </c>
      <c r="I34" s="19" t="s">
        <v>459</v>
      </c>
      <c r="J34" s="19" t="s">
        <v>706</v>
      </c>
      <c r="K34" s="17">
        <v>80</v>
      </c>
      <c r="L34" s="17">
        <v>80</v>
      </c>
      <c r="M34" s="35"/>
      <c r="N34" s="35"/>
      <c r="O34" s="35"/>
      <c r="P34" s="35"/>
      <c r="Q34" s="35"/>
      <c r="R34" s="35"/>
      <c r="S34" s="35"/>
      <c r="T34" s="35"/>
      <c r="U34" s="35"/>
      <c r="V34" s="48">
        <v>66</v>
      </c>
      <c r="W34" s="20"/>
      <c r="X34" s="20"/>
      <c r="Y34" s="59" t="s">
        <v>120</v>
      </c>
      <c r="Z34" s="59" t="s">
        <v>461</v>
      </c>
      <c r="AA34" s="17" t="s">
        <v>80</v>
      </c>
      <c r="AB34" s="17" t="s">
        <v>81</v>
      </c>
      <c r="AC34" s="57" t="s">
        <v>71</v>
      </c>
      <c r="AD34" s="34" t="s">
        <v>72</v>
      </c>
      <c r="AE34" s="58" t="s">
        <v>396</v>
      </c>
      <c r="AF34" s="41" t="s">
        <v>53</v>
      </c>
      <c r="AG34" s="47" t="s">
        <v>705</v>
      </c>
      <c r="AH34" s="66" t="s">
        <v>462</v>
      </c>
      <c r="AI34" s="67"/>
      <c r="AJ34" s="68"/>
      <c r="AK34" s="69" t="s">
        <v>74</v>
      </c>
    </row>
    <row r="35" ht="45" customHeight="1" spans="1:37">
      <c r="A35" s="17">
        <v>12</v>
      </c>
      <c r="B35" s="17" t="s">
        <v>463</v>
      </c>
      <c r="C35" s="17" t="s">
        <v>64</v>
      </c>
      <c r="D35" s="17" t="s">
        <v>124</v>
      </c>
      <c r="E35" s="17" t="s">
        <v>42</v>
      </c>
      <c r="F35" s="23"/>
      <c r="G35" s="17">
        <v>2021.01</v>
      </c>
      <c r="H35" s="19">
        <v>2021.1</v>
      </c>
      <c r="I35" s="17" t="s">
        <v>125</v>
      </c>
      <c r="J35" s="34" t="s">
        <v>126</v>
      </c>
      <c r="K35" s="165">
        <v>300</v>
      </c>
      <c r="L35" s="21">
        <v>200</v>
      </c>
      <c r="M35" s="35"/>
      <c r="N35" s="35"/>
      <c r="O35" s="35"/>
      <c r="P35" s="35"/>
      <c r="Q35" s="35">
        <v>100</v>
      </c>
      <c r="R35" s="35"/>
      <c r="S35" s="35"/>
      <c r="T35" s="35"/>
      <c r="U35" s="35"/>
      <c r="V35" s="17">
        <v>99</v>
      </c>
      <c r="W35" s="20"/>
      <c r="X35" s="20"/>
      <c r="Y35" s="59" t="s">
        <v>464</v>
      </c>
      <c r="Z35" s="59" t="s">
        <v>465</v>
      </c>
      <c r="AA35" s="17" t="s">
        <v>93</v>
      </c>
      <c r="AB35" s="17" t="s">
        <v>446</v>
      </c>
      <c r="AC35" s="57" t="s">
        <v>71</v>
      </c>
      <c r="AD35" s="34" t="s">
        <v>72</v>
      </c>
      <c r="AE35" s="58" t="s">
        <v>396</v>
      </c>
      <c r="AF35" s="41" t="s">
        <v>53</v>
      </c>
      <c r="AG35" s="47" t="s">
        <v>705</v>
      </c>
      <c r="AH35" s="66"/>
      <c r="AI35" s="67"/>
      <c r="AJ35" s="68"/>
      <c r="AK35" s="69" t="s">
        <v>74</v>
      </c>
    </row>
    <row r="36" ht="45" customHeight="1" spans="1:37">
      <c r="A36" s="17">
        <v>13</v>
      </c>
      <c r="B36" s="17" t="s">
        <v>466</v>
      </c>
      <c r="C36" s="17" t="s">
        <v>64</v>
      </c>
      <c r="D36" s="17" t="s">
        <v>127</v>
      </c>
      <c r="E36" s="17" t="s">
        <v>42</v>
      </c>
      <c r="F36" s="23"/>
      <c r="G36" s="17">
        <v>2021.01</v>
      </c>
      <c r="H36" s="19">
        <v>2021.1</v>
      </c>
      <c r="I36" s="17" t="s">
        <v>103</v>
      </c>
      <c r="J36" s="17" t="s">
        <v>467</v>
      </c>
      <c r="K36" s="166">
        <v>250</v>
      </c>
      <c r="L36" s="17">
        <v>150</v>
      </c>
      <c r="M36" s="17"/>
      <c r="N36" s="35"/>
      <c r="O36" s="35"/>
      <c r="P36" s="35"/>
      <c r="Q36" s="35">
        <v>100</v>
      </c>
      <c r="R36" s="35"/>
      <c r="S36" s="35"/>
      <c r="T36" s="35"/>
      <c r="U36" s="35"/>
      <c r="V36" s="17">
        <v>26</v>
      </c>
      <c r="W36" s="20"/>
      <c r="X36" s="20"/>
      <c r="Y36" s="59" t="s">
        <v>468</v>
      </c>
      <c r="Z36" s="59" t="s">
        <v>469</v>
      </c>
      <c r="AA36" s="17" t="s">
        <v>93</v>
      </c>
      <c r="AB36" s="17" t="s">
        <v>446</v>
      </c>
      <c r="AC36" s="57" t="s">
        <v>71</v>
      </c>
      <c r="AD36" s="34" t="s">
        <v>72</v>
      </c>
      <c r="AE36" s="58" t="s">
        <v>396</v>
      </c>
      <c r="AF36" s="41" t="s">
        <v>53</v>
      </c>
      <c r="AG36" s="47" t="s">
        <v>705</v>
      </c>
      <c r="AH36" s="66"/>
      <c r="AI36" s="67"/>
      <c r="AJ36" s="68"/>
      <c r="AK36" s="69" t="s">
        <v>74</v>
      </c>
    </row>
    <row r="37" ht="45" customHeight="1" spans="1:37">
      <c r="A37" s="17">
        <v>14</v>
      </c>
      <c r="B37" s="17" t="s">
        <v>470</v>
      </c>
      <c r="C37" s="17" t="s">
        <v>64</v>
      </c>
      <c r="D37" s="17" t="s">
        <v>471</v>
      </c>
      <c r="E37" s="17" t="s">
        <v>42</v>
      </c>
      <c r="F37" s="23"/>
      <c r="G37" s="17">
        <v>2021.01</v>
      </c>
      <c r="H37" s="19">
        <v>2021.1</v>
      </c>
      <c r="I37" s="21" t="s">
        <v>138</v>
      </c>
      <c r="J37" s="17" t="s">
        <v>139</v>
      </c>
      <c r="K37" s="17">
        <v>150</v>
      </c>
      <c r="L37" s="17">
        <v>45.4300000000003</v>
      </c>
      <c r="M37" s="17"/>
      <c r="N37" s="35"/>
      <c r="O37" s="35"/>
      <c r="P37" s="35"/>
      <c r="Q37" s="35">
        <v>104.57</v>
      </c>
      <c r="R37" s="35"/>
      <c r="S37" s="35"/>
      <c r="T37" s="35"/>
      <c r="U37" s="35"/>
      <c r="V37" s="46">
        <v>19</v>
      </c>
      <c r="W37" s="20"/>
      <c r="X37" s="20"/>
      <c r="Y37" s="34" t="s">
        <v>120</v>
      </c>
      <c r="Z37" s="34" t="s">
        <v>472</v>
      </c>
      <c r="AA37" s="17" t="s">
        <v>140</v>
      </c>
      <c r="AB37" s="17" t="s">
        <v>473</v>
      </c>
      <c r="AC37" s="17" t="s">
        <v>71</v>
      </c>
      <c r="AD37" s="17" t="s">
        <v>72</v>
      </c>
      <c r="AE37" s="17" t="s">
        <v>396</v>
      </c>
      <c r="AF37" s="17" t="s">
        <v>53</v>
      </c>
      <c r="AG37" s="47" t="s">
        <v>705</v>
      </c>
      <c r="AH37" s="66"/>
      <c r="AI37" s="67"/>
      <c r="AJ37" s="68"/>
      <c r="AK37" s="69" t="s">
        <v>74</v>
      </c>
    </row>
    <row r="38" ht="45" customHeight="1" spans="1:37">
      <c r="A38" s="17">
        <v>15</v>
      </c>
      <c r="B38" s="17" t="s">
        <v>474</v>
      </c>
      <c r="C38" s="21" t="s">
        <v>64</v>
      </c>
      <c r="D38" s="21" t="s">
        <v>475</v>
      </c>
      <c r="E38" s="21" t="s">
        <v>42</v>
      </c>
      <c r="F38" s="23"/>
      <c r="G38" s="17">
        <v>2021.01</v>
      </c>
      <c r="H38" s="19">
        <v>2021.1</v>
      </c>
      <c r="I38" s="21" t="s">
        <v>476</v>
      </c>
      <c r="J38" s="21" t="s">
        <v>477</v>
      </c>
      <c r="K38" s="17">
        <v>14.04</v>
      </c>
      <c r="L38" s="17">
        <v>14.04</v>
      </c>
      <c r="M38" s="17"/>
      <c r="N38" s="35"/>
      <c r="O38" s="35"/>
      <c r="P38" s="35"/>
      <c r="Q38" s="35"/>
      <c r="R38" s="35"/>
      <c r="S38" s="35"/>
      <c r="T38" s="35"/>
      <c r="U38" s="35"/>
      <c r="V38" s="46">
        <v>106</v>
      </c>
      <c r="W38" s="20"/>
      <c r="X38" s="20"/>
      <c r="Y38" s="60" t="s">
        <v>120</v>
      </c>
      <c r="Z38" s="60" t="s">
        <v>478</v>
      </c>
      <c r="AA38" s="17" t="s">
        <v>85</v>
      </c>
      <c r="AB38" s="17" t="s">
        <v>86</v>
      </c>
      <c r="AC38" s="17" t="s">
        <v>71</v>
      </c>
      <c r="AD38" s="17" t="s">
        <v>72</v>
      </c>
      <c r="AE38" s="17" t="s">
        <v>396</v>
      </c>
      <c r="AF38" s="17" t="s">
        <v>53</v>
      </c>
      <c r="AG38" s="47" t="s">
        <v>705</v>
      </c>
      <c r="AH38" s="66"/>
      <c r="AI38" s="67"/>
      <c r="AJ38" s="68"/>
      <c r="AK38" s="69" t="s">
        <v>74</v>
      </c>
    </row>
    <row r="39" ht="45" customHeight="1" spans="1:37">
      <c r="A39" s="17">
        <v>16</v>
      </c>
      <c r="B39" s="17" t="s">
        <v>479</v>
      </c>
      <c r="C39" s="21" t="s">
        <v>64</v>
      </c>
      <c r="D39" s="21" t="s">
        <v>480</v>
      </c>
      <c r="E39" s="21" t="s">
        <v>42</v>
      </c>
      <c r="F39" s="23"/>
      <c r="G39" s="17">
        <v>2021.01</v>
      </c>
      <c r="H39" s="19">
        <v>2021.1</v>
      </c>
      <c r="I39" s="21" t="s">
        <v>411</v>
      </c>
      <c r="J39" s="21" t="s">
        <v>481</v>
      </c>
      <c r="K39" s="17">
        <v>200</v>
      </c>
      <c r="L39" s="17">
        <v>200</v>
      </c>
      <c r="M39" s="17"/>
      <c r="N39" s="35"/>
      <c r="O39" s="35"/>
      <c r="P39" s="35"/>
      <c r="Q39" s="35"/>
      <c r="R39" s="35"/>
      <c r="S39" s="35"/>
      <c r="T39" s="35"/>
      <c r="U39" s="35"/>
      <c r="V39" s="46">
        <v>86</v>
      </c>
      <c r="W39" s="20"/>
      <c r="X39" s="20"/>
      <c r="Y39" s="60" t="s">
        <v>120</v>
      </c>
      <c r="Z39" s="60" t="s">
        <v>482</v>
      </c>
      <c r="AA39" s="17" t="s">
        <v>85</v>
      </c>
      <c r="AB39" s="17" t="s">
        <v>86</v>
      </c>
      <c r="AC39" s="17" t="s">
        <v>71</v>
      </c>
      <c r="AD39" s="17" t="s">
        <v>72</v>
      </c>
      <c r="AE39" s="17" t="s">
        <v>396</v>
      </c>
      <c r="AF39" s="17" t="s">
        <v>53</v>
      </c>
      <c r="AG39" s="47" t="s">
        <v>705</v>
      </c>
      <c r="AH39" s="66"/>
      <c r="AI39" s="67"/>
      <c r="AJ39" s="68"/>
      <c r="AK39" s="69" t="s">
        <v>74</v>
      </c>
    </row>
    <row r="40" ht="45" customHeight="1" spans="1:37">
      <c r="A40" s="17">
        <v>17</v>
      </c>
      <c r="B40" s="17" t="s">
        <v>483</v>
      </c>
      <c r="C40" s="21" t="s">
        <v>64</v>
      </c>
      <c r="D40" s="21" t="s">
        <v>484</v>
      </c>
      <c r="E40" s="21" t="s">
        <v>42</v>
      </c>
      <c r="F40" s="23"/>
      <c r="G40" s="17">
        <v>2021.01</v>
      </c>
      <c r="H40" s="19">
        <v>2021.1</v>
      </c>
      <c r="I40" s="21" t="s">
        <v>96</v>
      </c>
      <c r="J40" s="21" t="s">
        <v>485</v>
      </c>
      <c r="K40" s="17">
        <v>25</v>
      </c>
      <c r="L40" s="17">
        <v>25</v>
      </c>
      <c r="M40" s="17"/>
      <c r="N40" s="35"/>
      <c r="O40" s="35"/>
      <c r="P40" s="35"/>
      <c r="Q40" s="35"/>
      <c r="R40" s="35"/>
      <c r="S40" s="35"/>
      <c r="T40" s="35"/>
      <c r="U40" s="35"/>
      <c r="V40" s="46">
        <v>49</v>
      </c>
      <c r="W40" s="20"/>
      <c r="X40" s="20"/>
      <c r="Y40" s="60" t="s">
        <v>120</v>
      </c>
      <c r="Z40" s="60" t="s">
        <v>486</v>
      </c>
      <c r="AA40" s="17" t="s">
        <v>85</v>
      </c>
      <c r="AB40" s="17" t="s">
        <v>86</v>
      </c>
      <c r="AC40" s="17" t="s">
        <v>71</v>
      </c>
      <c r="AD40" s="17" t="s">
        <v>72</v>
      </c>
      <c r="AE40" s="17" t="s">
        <v>396</v>
      </c>
      <c r="AF40" s="17" t="s">
        <v>53</v>
      </c>
      <c r="AG40" s="47" t="s">
        <v>705</v>
      </c>
      <c r="AH40" s="66"/>
      <c r="AI40" s="67"/>
      <c r="AJ40" s="68"/>
      <c r="AK40" s="69" t="s">
        <v>74</v>
      </c>
    </row>
    <row r="41" ht="45" customHeight="1" spans="1:37">
      <c r="A41" s="17">
        <v>18</v>
      </c>
      <c r="B41" s="17" t="s">
        <v>487</v>
      </c>
      <c r="C41" s="17" t="s">
        <v>64</v>
      </c>
      <c r="D41" s="19" t="s">
        <v>163</v>
      </c>
      <c r="E41" s="21" t="s">
        <v>42</v>
      </c>
      <c r="F41" s="23"/>
      <c r="G41" s="17">
        <v>2021.01</v>
      </c>
      <c r="H41" s="19">
        <v>2021.1</v>
      </c>
      <c r="I41" s="19" t="s">
        <v>164</v>
      </c>
      <c r="J41" s="19" t="s">
        <v>488</v>
      </c>
      <c r="K41" s="17">
        <v>150</v>
      </c>
      <c r="L41" s="21">
        <v>150</v>
      </c>
      <c r="M41" s="35"/>
      <c r="N41" s="17"/>
      <c r="O41" s="35"/>
      <c r="P41" s="35"/>
      <c r="Q41" s="35"/>
      <c r="R41" s="35"/>
      <c r="S41" s="35"/>
      <c r="T41" s="35"/>
      <c r="U41" s="35"/>
      <c r="V41" s="46">
        <v>451</v>
      </c>
      <c r="W41" s="20"/>
      <c r="X41" s="20"/>
      <c r="Y41" s="19" t="s">
        <v>489</v>
      </c>
      <c r="Z41" s="19" t="s">
        <v>490</v>
      </c>
      <c r="AA41" s="17" t="s">
        <v>166</v>
      </c>
      <c r="AB41" s="17" t="s">
        <v>167</v>
      </c>
      <c r="AC41" s="17" t="s">
        <v>71</v>
      </c>
      <c r="AD41" s="17" t="s">
        <v>72</v>
      </c>
      <c r="AE41" s="17" t="s">
        <v>396</v>
      </c>
      <c r="AF41" s="17" t="s">
        <v>53</v>
      </c>
      <c r="AG41" s="47" t="s">
        <v>705</v>
      </c>
      <c r="AH41" s="66"/>
      <c r="AI41" s="67"/>
      <c r="AJ41" s="68"/>
      <c r="AK41" s="69" t="s">
        <v>74</v>
      </c>
    </row>
    <row r="42" ht="45" customHeight="1" spans="1:37">
      <c r="A42" s="17">
        <v>19</v>
      </c>
      <c r="B42" s="17" t="s">
        <v>491</v>
      </c>
      <c r="C42" s="17" t="s">
        <v>64</v>
      </c>
      <c r="D42" s="17" t="s">
        <v>117</v>
      </c>
      <c r="E42" s="21" t="s">
        <v>42</v>
      </c>
      <c r="F42" s="23"/>
      <c r="G42" s="17">
        <v>2021.01</v>
      </c>
      <c r="H42" s="19">
        <v>2021.1</v>
      </c>
      <c r="I42" s="19" t="s">
        <v>118</v>
      </c>
      <c r="J42" s="34" t="s">
        <v>492</v>
      </c>
      <c r="K42" s="21">
        <v>530</v>
      </c>
      <c r="L42" s="21">
        <v>380</v>
      </c>
      <c r="M42" s="35"/>
      <c r="N42" s="17"/>
      <c r="O42" s="35"/>
      <c r="P42" s="35"/>
      <c r="Q42" s="35">
        <v>150</v>
      </c>
      <c r="R42" s="35"/>
      <c r="S42" s="35"/>
      <c r="T42" s="35"/>
      <c r="U42" s="35"/>
      <c r="V42" s="48">
        <v>56</v>
      </c>
      <c r="W42" s="20"/>
      <c r="X42" s="20"/>
      <c r="Y42" s="59" t="s">
        <v>120</v>
      </c>
      <c r="Z42" s="59" t="s">
        <v>121</v>
      </c>
      <c r="AA42" s="17" t="s">
        <v>80</v>
      </c>
      <c r="AB42" s="17" t="s">
        <v>81</v>
      </c>
      <c r="AC42" s="17" t="s">
        <v>71</v>
      </c>
      <c r="AD42" s="17" t="s">
        <v>72</v>
      </c>
      <c r="AE42" s="17" t="s">
        <v>396</v>
      </c>
      <c r="AF42" s="17" t="s">
        <v>53</v>
      </c>
      <c r="AG42" s="47" t="s">
        <v>705</v>
      </c>
      <c r="AH42" s="66"/>
      <c r="AI42" s="67"/>
      <c r="AJ42" s="68"/>
      <c r="AK42" s="69" t="s">
        <v>74</v>
      </c>
    </row>
    <row r="43" spans="1:37">
      <c r="A43" s="15" t="s">
        <v>38</v>
      </c>
      <c r="B43" s="16" t="s">
        <v>168</v>
      </c>
      <c r="C43" s="16"/>
      <c r="D43" s="16"/>
      <c r="E43" s="16"/>
      <c r="F43" s="16"/>
      <c r="G43" s="16"/>
      <c r="H43" s="16"/>
      <c r="I43" s="16"/>
      <c r="J43" s="16"/>
      <c r="K43" s="33">
        <v>0</v>
      </c>
      <c r="L43" s="33">
        <v>0</v>
      </c>
      <c r="M43" s="33">
        <v>0</v>
      </c>
      <c r="N43" s="33">
        <v>0</v>
      </c>
      <c r="O43" s="33">
        <v>0</v>
      </c>
      <c r="P43" s="33"/>
      <c r="Q43" s="33">
        <v>0</v>
      </c>
      <c r="R43" s="33">
        <v>0</v>
      </c>
      <c r="S43" s="33">
        <v>0</v>
      </c>
      <c r="T43" s="33">
        <v>0</v>
      </c>
      <c r="U43" s="33">
        <v>0</v>
      </c>
      <c r="V43" s="33">
        <v>0</v>
      </c>
      <c r="W43" s="33">
        <v>0</v>
      </c>
      <c r="X43" s="33">
        <v>0</v>
      </c>
      <c r="Y43" s="62"/>
      <c r="Z43" s="62"/>
      <c r="AA43" s="62"/>
      <c r="AB43" s="62"/>
      <c r="AC43" s="62"/>
      <c r="AD43" s="62"/>
      <c r="AE43" s="62"/>
      <c r="AF43" s="62"/>
      <c r="AG43" s="52"/>
      <c r="AH43" s="65"/>
      <c r="AI43" s="65"/>
      <c r="AK43" s="64"/>
    </row>
    <row r="44" spans="1:37">
      <c r="A44" s="15" t="s">
        <v>38</v>
      </c>
      <c r="B44" s="16" t="s">
        <v>169</v>
      </c>
      <c r="C44" s="16"/>
      <c r="D44" s="16"/>
      <c r="E44" s="16"/>
      <c r="F44" s="16"/>
      <c r="G44" s="16"/>
      <c r="H44" s="16"/>
      <c r="I44" s="16"/>
      <c r="J44" s="16"/>
      <c r="K44" s="33">
        <v>0</v>
      </c>
      <c r="L44" s="33">
        <v>0</v>
      </c>
      <c r="M44" s="33">
        <v>0</v>
      </c>
      <c r="N44" s="33">
        <v>0</v>
      </c>
      <c r="O44" s="33">
        <v>0</v>
      </c>
      <c r="P44" s="33"/>
      <c r="Q44" s="33">
        <v>0</v>
      </c>
      <c r="R44" s="33">
        <v>0</v>
      </c>
      <c r="S44" s="33">
        <v>0</v>
      </c>
      <c r="T44" s="33">
        <v>0</v>
      </c>
      <c r="U44" s="33">
        <v>0</v>
      </c>
      <c r="V44" s="33">
        <v>0</v>
      </c>
      <c r="W44" s="33">
        <v>0</v>
      </c>
      <c r="X44" s="33">
        <v>0</v>
      </c>
      <c r="Y44" s="62"/>
      <c r="Z44" s="62"/>
      <c r="AA44" s="62"/>
      <c r="AB44" s="62"/>
      <c r="AC44" s="62"/>
      <c r="AD44" s="62"/>
      <c r="AE44" s="62"/>
      <c r="AF44" s="62"/>
      <c r="AG44" s="52"/>
      <c r="AH44" s="65"/>
      <c r="AI44" s="65"/>
      <c r="AK44" s="64"/>
    </row>
    <row r="45" spans="1:37">
      <c r="A45" s="15" t="s">
        <v>38</v>
      </c>
      <c r="B45" s="16" t="s">
        <v>170</v>
      </c>
      <c r="C45" s="16"/>
      <c r="D45" s="16"/>
      <c r="E45" s="16"/>
      <c r="F45" s="16"/>
      <c r="G45" s="16"/>
      <c r="H45" s="16"/>
      <c r="I45" s="16"/>
      <c r="J45" s="16"/>
      <c r="K45" s="33">
        <f t="shared" ref="K45:O45" si="21">SUM(K46:K53)</f>
        <v>3790</v>
      </c>
      <c r="L45" s="33">
        <f t="shared" si="21"/>
        <v>0</v>
      </c>
      <c r="M45" s="33">
        <f t="shared" si="21"/>
        <v>540</v>
      </c>
      <c r="N45" s="33">
        <f t="shared" si="21"/>
        <v>856</v>
      </c>
      <c r="O45" s="33">
        <f t="shared" si="21"/>
        <v>0</v>
      </c>
      <c r="P45" s="33"/>
      <c r="Q45" s="33">
        <f t="shared" ref="Q45:X45" si="22">SUM(Q46:Q53)</f>
        <v>2394</v>
      </c>
      <c r="R45" s="33">
        <f t="shared" si="22"/>
        <v>0</v>
      </c>
      <c r="S45" s="33">
        <f t="shared" si="22"/>
        <v>0</v>
      </c>
      <c r="T45" s="33">
        <f t="shared" si="22"/>
        <v>0</v>
      </c>
      <c r="U45" s="33">
        <f t="shared" si="22"/>
        <v>0</v>
      </c>
      <c r="V45" s="33">
        <f t="shared" si="22"/>
        <v>420</v>
      </c>
      <c r="W45" s="33">
        <f t="shared" si="22"/>
        <v>0</v>
      </c>
      <c r="X45" s="33">
        <f t="shared" si="22"/>
        <v>0</v>
      </c>
      <c r="Y45" s="62"/>
      <c r="Z45" s="62"/>
      <c r="AA45" s="62"/>
      <c r="AB45" s="62"/>
      <c r="AC45" s="62"/>
      <c r="AD45" s="62"/>
      <c r="AE45" s="62"/>
      <c r="AF45" s="62"/>
      <c r="AG45" s="52"/>
      <c r="AH45" s="65"/>
      <c r="AI45" s="65"/>
      <c r="AK45" s="64"/>
    </row>
    <row r="46" ht="50.1" customHeight="1" spans="1:37">
      <c r="A46" s="17">
        <v>20</v>
      </c>
      <c r="B46" s="17" t="s">
        <v>493</v>
      </c>
      <c r="C46" s="17" t="s">
        <v>172</v>
      </c>
      <c r="D46" s="17" t="s">
        <v>181</v>
      </c>
      <c r="E46" s="17" t="s">
        <v>42</v>
      </c>
      <c r="F46" s="18"/>
      <c r="G46" s="17">
        <v>2021.01</v>
      </c>
      <c r="H46" s="19">
        <v>2021.1</v>
      </c>
      <c r="I46" s="17" t="s">
        <v>494</v>
      </c>
      <c r="J46" s="17" t="s">
        <v>182</v>
      </c>
      <c r="K46" s="17">
        <v>750</v>
      </c>
      <c r="L46" s="17"/>
      <c r="M46" s="17"/>
      <c r="N46" s="19"/>
      <c r="O46" s="19"/>
      <c r="P46" s="19"/>
      <c r="Q46" s="40">
        <v>750</v>
      </c>
      <c r="R46" s="40"/>
      <c r="S46" s="19"/>
      <c r="T46" s="19"/>
      <c r="U46" s="19"/>
      <c r="V46" s="17">
        <v>65</v>
      </c>
      <c r="W46" s="17"/>
      <c r="X46" s="17"/>
      <c r="Y46" s="17" t="s">
        <v>495</v>
      </c>
      <c r="Z46" s="17" t="s">
        <v>496</v>
      </c>
      <c r="AA46" s="17" t="s">
        <v>93</v>
      </c>
      <c r="AB46" s="17" t="s">
        <v>446</v>
      </c>
      <c r="AC46" s="17" t="s">
        <v>71</v>
      </c>
      <c r="AD46" s="17" t="s">
        <v>72</v>
      </c>
      <c r="AE46" s="17" t="s">
        <v>396</v>
      </c>
      <c r="AF46" s="17" t="s">
        <v>53</v>
      </c>
      <c r="AG46" s="47"/>
      <c r="AH46" s="70"/>
      <c r="AI46" s="67"/>
      <c r="AK46" s="73" t="s">
        <v>74</v>
      </c>
    </row>
    <row r="47" ht="66" customHeight="1" spans="1:37">
      <c r="A47" s="17">
        <v>21</v>
      </c>
      <c r="B47" s="17" t="s">
        <v>497</v>
      </c>
      <c r="C47" s="17" t="s">
        <v>172</v>
      </c>
      <c r="D47" s="17" t="s">
        <v>189</v>
      </c>
      <c r="E47" s="17" t="s">
        <v>42</v>
      </c>
      <c r="F47" s="18"/>
      <c r="G47" s="17">
        <v>2021.01</v>
      </c>
      <c r="H47" s="19">
        <v>2021.1</v>
      </c>
      <c r="I47" s="17" t="s">
        <v>190</v>
      </c>
      <c r="J47" s="17" t="s">
        <v>191</v>
      </c>
      <c r="K47" s="17">
        <v>280</v>
      </c>
      <c r="L47" s="17"/>
      <c r="M47" s="19"/>
      <c r="N47" s="19"/>
      <c r="O47" s="19"/>
      <c r="P47" s="19"/>
      <c r="Q47" s="17">
        <v>280</v>
      </c>
      <c r="R47" s="40"/>
      <c r="S47" s="19"/>
      <c r="T47" s="19"/>
      <c r="U47" s="19"/>
      <c r="V47" s="21">
        <v>10</v>
      </c>
      <c r="W47" s="17"/>
      <c r="X47" s="17"/>
      <c r="Y47" s="34" t="s">
        <v>498</v>
      </c>
      <c r="Z47" s="34" t="s">
        <v>499</v>
      </c>
      <c r="AA47" s="17" t="s">
        <v>140</v>
      </c>
      <c r="AB47" s="17" t="s">
        <v>473</v>
      </c>
      <c r="AC47" s="17" t="s">
        <v>71</v>
      </c>
      <c r="AD47" s="17" t="s">
        <v>72</v>
      </c>
      <c r="AE47" s="17" t="s">
        <v>396</v>
      </c>
      <c r="AF47" s="17" t="s">
        <v>53</v>
      </c>
      <c r="AG47" s="47"/>
      <c r="AH47" s="70"/>
      <c r="AI47" s="67"/>
      <c r="AK47" s="73" t="s">
        <v>74</v>
      </c>
    </row>
    <row r="48" ht="66" customHeight="1" spans="1:37">
      <c r="A48" s="17">
        <v>20</v>
      </c>
      <c r="B48" s="17" t="s">
        <v>500</v>
      </c>
      <c r="C48" s="17" t="s">
        <v>172</v>
      </c>
      <c r="D48" s="17" t="s">
        <v>192</v>
      </c>
      <c r="E48" s="17" t="s">
        <v>42</v>
      </c>
      <c r="F48" s="24"/>
      <c r="G48" s="17">
        <v>2021.01</v>
      </c>
      <c r="H48" s="19">
        <v>2021.1</v>
      </c>
      <c r="I48" s="17" t="s">
        <v>193</v>
      </c>
      <c r="J48" s="17" t="s">
        <v>194</v>
      </c>
      <c r="K48" s="17">
        <v>280</v>
      </c>
      <c r="L48" s="20"/>
      <c r="M48" s="19"/>
      <c r="N48" s="19">
        <v>156</v>
      </c>
      <c r="O48" s="19"/>
      <c r="P48" s="19"/>
      <c r="Q48" s="17">
        <v>124</v>
      </c>
      <c r="R48" s="40"/>
      <c r="S48" s="19"/>
      <c r="T48" s="19"/>
      <c r="U48" s="19"/>
      <c r="V48" s="21">
        <v>9</v>
      </c>
      <c r="W48" s="17"/>
      <c r="X48" s="17"/>
      <c r="Y48" s="34" t="s">
        <v>498</v>
      </c>
      <c r="Z48" s="34" t="s">
        <v>499</v>
      </c>
      <c r="AA48" s="17" t="s">
        <v>140</v>
      </c>
      <c r="AB48" s="17" t="s">
        <v>473</v>
      </c>
      <c r="AC48" s="17" t="s">
        <v>71</v>
      </c>
      <c r="AD48" s="17" t="s">
        <v>72</v>
      </c>
      <c r="AE48" s="17" t="s">
        <v>396</v>
      </c>
      <c r="AF48" s="17" t="s">
        <v>53</v>
      </c>
      <c r="AG48" s="47" t="s">
        <v>705</v>
      </c>
      <c r="AH48" s="70"/>
      <c r="AI48" s="67"/>
      <c r="AJ48" s="68"/>
      <c r="AK48" s="69" t="s">
        <v>74</v>
      </c>
    </row>
    <row r="49" ht="66" customHeight="1" spans="1:37">
      <c r="A49" s="17">
        <v>21</v>
      </c>
      <c r="B49" s="17" t="s">
        <v>501</v>
      </c>
      <c r="C49" s="17" t="s">
        <v>172</v>
      </c>
      <c r="D49" s="17" t="s">
        <v>195</v>
      </c>
      <c r="E49" s="17" t="s">
        <v>42</v>
      </c>
      <c r="F49" s="24"/>
      <c r="G49" s="17">
        <v>2021.01</v>
      </c>
      <c r="H49" s="19">
        <v>2021.1</v>
      </c>
      <c r="I49" s="17" t="s">
        <v>143</v>
      </c>
      <c r="J49" s="17" t="s">
        <v>502</v>
      </c>
      <c r="K49" s="17">
        <v>700</v>
      </c>
      <c r="L49" s="17"/>
      <c r="M49" s="19"/>
      <c r="N49" s="19">
        <v>700</v>
      </c>
      <c r="O49" s="19"/>
      <c r="P49" s="19"/>
      <c r="Q49" s="17"/>
      <c r="R49" s="40"/>
      <c r="S49" s="19"/>
      <c r="T49" s="19"/>
      <c r="U49" s="19"/>
      <c r="V49" s="21">
        <v>45</v>
      </c>
      <c r="W49" s="17"/>
      <c r="X49" s="17"/>
      <c r="Y49" s="60" t="s">
        <v>179</v>
      </c>
      <c r="Z49" s="60" t="s">
        <v>503</v>
      </c>
      <c r="AA49" s="17" t="s">
        <v>85</v>
      </c>
      <c r="AB49" s="17" t="s">
        <v>86</v>
      </c>
      <c r="AC49" s="17" t="s">
        <v>71</v>
      </c>
      <c r="AD49" s="17" t="s">
        <v>72</v>
      </c>
      <c r="AE49" s="17" t="s">
        <v>396</v>
      </c>
      <c r="AF49" s="17" t="s">
        <v>53</v>
      </c>
      <c r="AG49" s="47" t="s">
        <v>705</v>
      </c>
      <c r="AH49" s="70"/>
      <c r="AI49" s="67"/>
      <c r="AJ49" s="68"/>
      <c r="AK49" s="69" t="s">
        <v>74</v>
      </c>
    </row>
    <row r="50" ht="66" customHeight="1" spans="1:37">
      <c r="A50" s="17">
        <v>24</v>
      </c>
      <c r="B50" s="17" t="s">
        <v>504</v>
      </c>
      <c r="C50" s="17" t="s">
        <v>172</v>
      </c>
      <c r="D50" s="17" t="s">
        <v>505</v>
      </c>
      <c r="E50" s="17" t="s">
        <v>42</v>
      </c>
      <c r="F50" s="24"/>
      <c r="G50" s="17">
        <v>2021.01</v>
      </c>
      <c r="H50" s="19">
        <v>2021.1</v>
      </c>
      <c r="I50" s="17" t="s">
        <v>96</v>
      </c>
      <c r="J50" s="17" t="s">
        <v>506</v>
      </c>
      <c r="K50" s="17">
        <v>230</v>
      </c>
      <c r="L50" s="17"/>
      <c r="M50" s="19"/>
      <c r="N50" s="19"/>
      <c r="O50" s="19"/>
      <c r="P50" s="19"/>
      <c r="Q50" s="17">
        <v>230</v>
      </c>
      <c r="R50" s="40"/>
      <c r="S50" s="19"/>
      <c r="T50" s="19"/>
      <c r="U50" s="19"/>
      <c r="V50" s="21">
        <v>33</v>
      </c>
      <c r="W50" s="17"/>
      <c r="X50" s="17"/>
      <c r="Y50" s="60" t="s">
        <v>179</v>
      </c>
      <c r="Z50" s="60" t="s">
        <v>507</v>
      </c>
      <c r="AA50" s="17" t="s">
        <v>85</v>
      </c>
      <c r="AB50" s="17" t="s">
        <v>86</v>
      </c>
      <c r="AC50" s="17" t="s">
        <v>71</v>
      </c>
      <c r="AD50" s="17" t="s">
        <v>72</v>
      </c>
      <c r="AE50" s="17" t="s">
        <v>396</v>
      </c>
      <c r="AF50" s="17" t="s">
        <v>53</v>
      </c>
      <c r="AG50" s="47"/>
      <c r="AH50" s="70"/>
      <c r="AI50" s="67"/>
      <c r="AK50" s="73" t="s">
        <v>74</v>
      </c>
    </row>
    <row r="51" ht="90" customHeight="1" spans="1:37">
      <c r="A51" s="17">
        <v>25</v>
      </c>
      <c r="B51" s="17" t="s">
        <v>508</v>
      </c>
      <c r="C51" s="17" t="s">
        <v>172</v>
      </c>
      <c r="D51" s="17" t="s">
        <v>509</v>
      </c>
      <c r="E51" s="17" t="s">
        <v>42</v>
      </c>
      <c r="F51" s="24"/>
      <c r="G51" s="17">
        <v>2021.01</v>
      </c>
      <c r="H51" s="19">
        <v>2021.1</v>
      </c>
      <c r="I51" s="17" t="s">
        <v>245</v>
      </c>
      <c r="J51" s="17" t="s">
        <v>510</v>
      </c>
      <c r="K51" s="17">
        <v>650</v>
      </c>
      <c r="L51" s="17"/>
      <c r="M51" s="19"/>
      <c r="N51" s="19"/>
      <c r="O51" s="19"/>
      <c r="P51" s="19"/>
      <c r="Q51" s="17">
        <v>650</v>
      </c>
      <c r="R51" s="40"/>
      <c r="S51" s="19"/>
      <c r="T51" s="19"/>
      <c r="U51" s="19"/>
      <c r="V51" s="21">
        <v>49</v>
      </c>
      <c r="W51" s="17"/>
      <c r="X51" s="17"/>
      <c r="Y51" s="60" t="s">
        <v>179</v>
      </c>
      <c r="Z51" s="60" t="s">
        <v>511</v>
      </c>
      <c r="AA51" s="17" t="s">
        <v>69</v>
      </c>
      <c r="AB51" s="17" t="s">
        <v>70</v>
      </c>
      <c r="AC51" s="17" t="s">
        <v>71</v>
      </c>
      <c r="AD51" s="17" t="s">
        <v>72</v>
      </c>
      <c r="AE51" s="17" t="s">
        <v>396</v>
      </c>
      <c r="AF51" s="17" t="s">
        <v>53</v>
      </c>
      <c r="AG51" s="47"/>
      <c r="AH51" s="70"/>
      <c r="AI51" s="67"/>
      <c r="AK51" s="73" t="s">
        <v>74</v>
      </c>
    </row>
    <row r="52" ht="81.9" customHeight="1" spans="1:37">
      <c r="A52" s="17">
        <v>26</v>
      </c>
      <c r="B52" s="17" t="s">
        <v>512</v>
      </c>
      <c r="C52" s="17" t="s">
        <v>172</v>
      </c>
      <c r="D52" s="17" t="s">
        <v>198</v>
      </c>
      <c r="E52" s="17" t="s">
        <v>42</v>
      </c>
      <c r="F52" s="24"/>
      <c r="G52" s="17">
        <v>2021.01</v>
      </c>
      <c r="H52" s="19">
        <v>2021.1</v>
      </c>
      <c r="I52" s="17" t="s">
        <v>199</v>
      </c>
      <c r="J52" s="17" t="s">
        <v>513</v>
      </c>
      <c r="K52" s="17">
        <v>360</v>
      </c>
      <c r="L52" s="17"/>
      <c r="M52" s="19"/>
      <c r="N52" s="19"/>
      <c r="O52" s="19"/>
      <c r="P52" s="19"/>
      <c r="Q52" s="17">
        <v>360</v>
      </c>
      <c r="R52" s="40"/>
      <c r="S52" s="19"/>
      <c r="T52" s="19"/>
      <c r="U52" s="19"/>
      <c r="V52" s="17">
        <v>96</v>
      </c>
      <c r="W52" s="17"/>
      <c r="X52" s="17"/>
      <c r="Y52" s="60" t="s">
        <v>179</v>
      </c>
      <c r="Z52" s="60" t="s">
        <v>514</v>
      </c>
      <c r="AA52" s="17" t="s">
        <v>48</v>
      </c>
      <c r="AB52" s="34" t="s">
        <v>456</v>
      </c>
      <c r="AC52" s="17" t="s">
        <v>71</v>
      </c>
      <c r="AD52" s="17" t="s">
        <v>72</v>
      </c>
      <c r="AE52" s="17" t="s">
        <v>396</v>
      </c>
      <c r="AF52" s="17" t="s">
        <v>53</v>
      </c>
      <c r="AG52" s="47"/>
      <c r="AH52" s="70"/>
      <c r="AI52" s="67"/>
      <c r="AK52" s="73" t="s">
        <v>74</v>
      </c>
    </row>
    <row r="53" ht="66" customHeight="1" spans="1:37">
      <c r="A53" s="17">
        <v>22</v>
      </c>
      <c r="B53" s="17" t="s">
        <v>515</v>
      </c>
      <c r="C53" s="17" t="s">
        <v>172</v>
      </c>
      <c r="D53" s="17" t="s">
        <v>201</v>
      </c>
      <c r="E53" s="17" t="s">
        <v>42</v>
      </c>
      <c r="F53" s="24"/>
      <c r="G53" s="17">
        <v>2021.01</v>
      </c>
      <c r="H53" s="19">
        <v>2021.1</v>
      </c>
      <c r="I53" s="17" t="s">
        <v>202</v>
      </c>
      <c r="J53" s="17" t="s">
        <v>516</v>
      </c>
      <c r="K53" s="17">
        <v>540</v>
      </c>
      <c r="L53" s="38"/>
      <c r="M53" s="19">
        <v>540</v>
      </c>
      <c r="N53" s="19"/>
      <c r="O53" s="19"/>
      <c r="P53" s="19"/>
      <c r="Q53" s="17"/>
      <c r="R53" s="40"/>
      <c r="S53" s="19"/>
      <c r="T53" s="19"/>
      <c r="U53" s="19"/>
      <c r="V53" s="17">
        <v>113</v>
      </c>
      <c r="W53" s="17"/>
      <c r="X53" s="17"/>
      <c r="Y53" s="17" t="s">
        <v>179</v>
      </c>
      <c r="Z53" s="17" t="s">
        <v>517</v>
      </c>
      <c r="AA53" s="17" t="s">
        <v>166</v>
      </c>
      <c r="AB53" s="17" t="s">
        <v>167</v>
      </c>
      <c r="AC53" s="17" t="s">
        <v>71</v>
      </c>
      <c r="AD53" s="17" t="s">
        <v>72</v>
      </c>
      <c r="AE53" s="17" t="s">
        <v>396</v>
      </c>
      <c r="AF53" s="17" t="s">
        <v>53</v>
      </c>
      <c r="AG53" s="47" t="s">
        <v>705</v>
      </c>
      <c r="AH53" s="70"/>
      <c r="AI53" s="67"/>
      <c r="AJ53" s="68"/>
      <c r="AK53" s="69" t="s">
        <v>74</v>
      </c>
    </row>
    <row r="54" ht="17.1" customHeight="1" spans="1:37">
      <c r="A54" s="15" t="s">
        <v>38</v>
      </c>
      <c r="B54" s="25" t="s">
        <v>207</v>
      </c>
      <c r="C54" s="26"/>
      <c r="D54" s="26"/>
      <c r="E54" s="26"/>
      <c r="F54" s="26"/>
      <c r="G54" s="26"/>
      <c r="H54" s="26"/>
      <c r="I54" s="26"/>
      <c r="J54" s="39"/>
      <c r="K54" s="33">
        <f t="shared" ref="K54:X54" si="23">SUM(K55:K57)</f>
        <v>6533</v>
      </c>
      <c r="L54" s="33">
        <f t="shared" si="23"/>
        <v>160</v>
      </c>
      <c r="M54" s="33">
        <f t="shared" si="23"/>
        <v>0</v>
      </c>
      <c r="N54" s="33">
        <f t="shared" si="23"/>
        <v>0</v>
      </c>
      <c r="O54" s="33">
        <f t="shared" si="23"/>
        <v>0</v>
      </c>
      <c r="P54" s="33">
        <f t="shared" si="23"/>
        <v>0</v>
      </c>
      <c r="Q54" s="33">
        <f t="shared" si="23"/>
        <v>720</v>
      </c>
      <c r="R54" s="33">
        <f t="shared" si="23"/>
        <v>0</v>
      </c>
      <c r="S54" s="33">
        <f t="shared" si="23"/>
        <v>1500</v>
      </c>
      <c r="T54" s="33">
        <f t="shared" si="23"/>
        <v>0</v>
      </c>
      <c r="U54" s="33">
        <f t="shared" si="23"/>
        <v>4153</v>
      </c>
      <c r="V54" s="33">
        <f t="shared" si="23"/>
        <v>256</v>
      </c>
      <c r="W54" s="33">
        <f t="shared" si="23"/>
        <v>0</v>
      </c>
      <c r="X54" s="33">
        <f t="shared" si="23"/>
        <v>0</v>
      </c>
      <c r="Y54" s="62"/>
      <c r="Z54" s="62"/>
      <c r="AA54" s="62"/>
      <c r="AB54" s="62"/>
      <c r="AC54" s="62"/>
      <c r="AD54" s="62"/>
      <c r="AE54" s="62"/>
      <c r="AF54" s="62"/>
      <c r="AG54" s="52"/>
      <c r="AH54" s="65"/>
      <c r="AI54" s="65"/>
      <c r="AK54" s="64"/>
    </row>
    <row r="55" ht="57" spans="1:37">
      <c r="A55" s="17">
        <v>28</v>
      </c>
      <c r="B55" s="17" t="s">
        <v>518</v>
      </c>
      <c r="C55" s="17" t="str">
        <f>F55</f>
        <v>水利</v>
      </c>
      <c r="D55" s="17" t="s">
        <v>209</v>
      </c>
      <c r="E55" s="17" t="s">
        <v>210</v>
      </c>
      <c r="F55" s="24" t="s">
        <v>211</v>
      </c>
      <c r="G55" s="17">
        <v>2021.01</v>
      </c>
      <c r="H55" s="19">
        <v>2021.1</v>
      </c>
      <c r="I55" s="17" t="s">
        <v>212</v>
      </c>
      <c r="J55" s="17" t="s">
        <v>213</v>
      </c>
      <c r="K55" s="17">
        <v>220</v>
      </c>
      <c r="L55" s="40"/>
      <c r="M55" s="20"/>
      <c r="N55" s="20"/>
      <c r="O55" s="20"/>
      <c r="P55" s="20"/>
      <c r="Q55" s="17">
        <v>220</v>
      </c>
      <c r="R55" s="20"/>
      <c r="S55" s="35"/>
      <c r="T55" s="35"/>
      <c r="U55" s="35"/>
      <c r="V55" s="17">
        <v>66</v>
      </c>
      <c r="W55" s="20"/>
      <c r="X55" s="20"/>
      <c r="Y55" s="17" t="s">
        <v>179</v>
      </c>
      <c r="Z55" s="17" t="s">
        <v>214</v>
      </c>
      <c r="AA55" s="17" t="s">
        <v>215</v>
      </c>
      <c r="AB55" s="17" t="s">
        <v>217</v>
      </c>
      <c r="AC55" s="17" t="s">
        <v>215</v>
      </c>
      <c r="AD55" s="17" t="s">
        <v>217</v>
      </c>
      <c r="AE55" s="17" t="s">
        <v>218</v>
      </c>
      <c r="AF55" s="17" t="s">
        <v>219</v>
      </c>
      <c r="AG55" s="47" t="s">
        <v>54</v>
      </c>
      <c r="AH55" s="67"/>
      <c r="AI55" s="66" t="s">
        <v>220</v>
      </c>
      <c r="AK55" s="73"/>
    </row>
    <row r="56" ht="57" customHeight="1" spans="1:37">
      <c r="A56" s="17">
        <v>23</v>
      </c>
      <c r="B56" s="17" t="s">
        <v>519</v>
      </c>
      <c r="C56" s="17" t="s">
        <v>211</v>
      </c>
      <c r="D56" s="27" t="s">
        <v>520</v>
      </c>
      <c r="E56" s="17" t="s">
        <v>42</v>
      </c>
      <c r="F56" s="24"/>
      <c r="G56" s="17">
        <v>2021.01</v>
      </c>
      <c r="H56" s="19">
        <v>2021.1</v>
      </c>
      <c r="I56" s="17" t="s">
        <v>91</v>
      </c>
      <c r="J56" s="17" t="s">
        <v>521</v>
      </c>
      <c r="K56" s="17">
        <v>160</v>
      </c>
      <c r="L56" s="21">
        <v>160</v>
      </c>
      <c r="M56" s="20"/>
      <c r="N56" s="20"/>
      <c r="O56" s="20"/>
      <c r="P56" s="20"/>
      <c r="Q56" s="17"/>
      <c r="R56" s="20"/>
      <c r="S56" s="35"/>
      <c r="T56" s="35"/>
      <c r="U56" s="35"/>
      <c r="V56" s="17">
        <v>32</v>
      </c>
      <c r="W56" s="20"/>
      <c r="X56" s="20"/>
      <c r="Y56" s="59" t="s">
        <v>522</v>
      </c>
      <c r="Z56" s="56" t="s">
        <v>523</v>
      </c>
      <c r="AA56" s="17" t="s">
        <v>215</v>
      </c>
      <c r="AB56" s="17" t="s">
        <v>217</v>
      </c>
      <c r="AC56" s="17" t="s">
        <v>215</v>
      </c>
      <c r="AD56" s="17" t="s">
        <v>217</v>
      </c>
      <c r="AE56" s="17" t="s">
        <v>218</v>
      </c>
      <c r="AF56" s="17" t="s">
        <v>219</v>
      </c>
      <c r="AG56" s="47" t="s">
        <v>705</v>
      </c>
      <c r="AH56" s="67"/>
      <c r="AI56" s="66"/>
      <c r="AJ56" s="68"/>
      <c r="AK56" s="69"/>
    </row>
    <row r="57" ht="57" customHeight="1" spans="1:37">
      <c r="A57" s="17">
        <v>30</v>
      </c>
      <c r="B57" s="17" t="s">
        <v>524</v>
      </c>
      <c r="C57" s="17" t="s">
        <v>211</v>
      </c>
      <c r="D57" s="17" t="s">
        <v>525</v>
      </c>
      <c r="E57" s="17" t="s">
        <v>42</v>
      </c>
      <c r="F57" s="24"/>
      <c r="G57" s="17">
        <v>2021.01</v>
      </c>
      <c r="H57" s="19">
        <v>2021.1</v>
      </c>
      <c r="I57" s="17" t="s">
        <v>69</v>
      </c>
      <c r="J57" s="41" t="s">
        <v>526</v>
      </c>
      <c r="K57" s="42">
        <v>6153</v>
      </c>
      <c r="L57" s="21"/>
      <c r="M57" s="20"/>
      <c r="N57" s="20"/>
      <c r="O57" s="20"/>
      <c r="P57" s="20"/>
      <c r="Q57" s="17">
        <v>500</v>
      </c>
      <c r="R57" s="20"/>
      <c r="S57" s="35">
        <v>1500</v>
      </c>
      <c r="T57" s="35"/>
      <c r="U57" s="35">
        <v>4153</v>
      </c>
      <c r="V57" s="21">
        <v>158</v>
      </c>
      <c r="W57" s="19"/>
      <c r="X57" s="19"/>
      <c r="Y57" s="17" t="s">
        <v>527</v>
      </c>
      <c r="Z57" s="17" t="s">
        <v>528</v>
      </c>
      <c r="AA57" s="17" t="s">
        <v>215</v>
      </c>
      <c r="AB57" s="17" t="s">
        <v>217</v>
      </c>
      <c r="AC57" s="17" t="s">
        <v>215</v>
      </c>
      <c r="AD57" s="17" t="s">
        <v>217</v>
      </c>
      <c r="AE57" s="17" t="s">
        <v>218</v>
      </c>
      <c r="AF57" s="17" t="s">
        <v>219</v>
      </c>
      <c r="AG57" s="47"/>
      <c r="AH57" s="67"/>
      <c r="AI57" s="66"/>
      <c r="AK57" s="73"/>
    </row>
    <row r="58" spans="1:37">
      <c r="A58" s="15" t="s">
        <v>38</v>
      </c>
      <c r="B58" s="25" t="s">
        <v>221</v>
      </c>
      <c r="C58" s="26"/>
      <c r="D58" s="26"/>
      <c r="E58" s="26"/>
      <c r="F58" s="26"/>
      <c r="G58" s="26"/>
      <c r="H58" s="26"/>
      <c r="I58" s="26"/>
      <c r="J58" s="39"/>
      <c r="K58" s="24"/>
      <c r="L58" s="24"/>
      <c r="M58" s="24"/>
      <c r="N58" s="24"/>
      <c r="O58" s="24"/>
      <c r="P58" s="24"/>
      <c r="Q58" s="24"/>
      <c r="R58" s="24"/>
      <c r="S58" s="24"/>
      <c r="T58" s="24"/>
      <c r="U58" s="24"/>
      <c r="V58" s="24"/>
      <c r="W58" s="24"/>
      <c r="X58" s="24"/>
      <c r="Y58" s="62"/>
      <c r="Z58" s="62"/>
      <c r="AA58" s="62"/>
      <c r="AB58" s="62"/>
      <c r="AC58" s="62"/>
      <c r="AD58" s="62"/>
      <c r="AE58" s="62"/>
      <c r="AF58" s="62"/>
      <c r="AG58" s="52"/>
      <c r="AH58" s="65"/>
      <c r="AI58" s="65"/>
      <c r="AK58" s="64"/>
    </row>
    <row r="59" spans="1:37">
      <c r="A59" s="15" t="s">
        <v>36</v>
      </c>
      <c r="B59" s="25" t="s">
        <v>222</v>
      </c>
      <c r="C59" s="26"/>
      <c r="D59" s="26"/>
      <c r="E59" s="26"/>
      <c r="F59" s="26"/>
      <c r="G59" s="26"/>
      <c r="H59" s="26"/>
      <c r="I59" s="26"/>
      <c r="J59" s="39"/>
      <c r="K59" s="33">
        <f t="shared" ref="K59:X59" si="24">SUM(K60+K61+K63+K64)</f>
        <v>454</v>
      </c>
      <c r="L59" s="33">
        <f t="shared" si="24"/>
        <v>454</v>
      </c>
      <c r="M59" s="33">
        <f t="shared" si="24"/>
        <v>0</v>
      </c>
      <c r="N59" s="33">
        <f t="shared" si="24"/>
        <v>0</v>
      </c>
      <c r="O59" s="33">
        <f t="shared" si="24"/>
        <v>0</v>
      </c>
      <c r="P59" s="33">
        <f t="shared" si="24"/>
        <v>0</v>
      </c>
      <c r="Q59" s="33">
        <f t="shared" si="24"/>
        <v>0</v>
      </c>
      <c r="R59" s="33">
        <f t="shared" si="24"/>
        <v>0</v>
      </c>
      <c r="S59" s="33">
        <f t="shared" si="24"/>
        <v>0</v>
      </c>
      <c r="T59" s="33">
        <f t="shared" si="24"/>
        <v>0</v>
      </c>
      <c r="U59" s="33">
        <f t="shared" si="24"/>
        <v>0</v>
      </c>
      <c r="V59" s="33">
        <f t="shared" si="24"/>
        <v>20</v>
      </c>
      <c r="W59" s="33">
        <f t="shared" si="24"/>
        <v>0</v>
      </c>
      <c r="X59" s="33">
        <f t="shared" si="24"/>
        <v>0</v>
      </c>
      <c r="Y59" s="62"/>
      <c r="Z59" s="62"/>
      <c r="AA59" s="62"/>
      <c r="AB59" s="62"/>
      <c r="AC59" s="62"/>
      <c r="AD59" s="62"/>
      <c r="AE59" s="62"/>
      <c r="AF59" s="62"/>
      <c r="AG59" s="52"/>
      <c r="AH59" s="65"/>
      <c r="AI59" s="65"/>
      <c r="AK59" s="64"/>
    </row>
    <row r="60" spans="1:37">
      <c r="A60" s="15" t="s">
        <v>38</v>
      </c>
      <c r="B60" s="25" t="s">
        <v>223</v>
      </c>
      <c r="C60" s="26"/>
      <c r="D60" s="26"/>
      <c r="E60" s="26"/>
      <c r="F60" s="26"/>
      <c r="G60" s="26"/>
      <c r="H60" s="26"/>
      <c r="I60" s="26"/>
      <c r="J60" s="39"/>
      <c r="K60" s="33">
        <v>0</v>
      </c>
      <c r="L60" s="33">
        <v>0</v>
      </c>
      <c r="M60" s="33">
        <v>0</v>
      </c>
      <c r="N60" s="33">
        <v>0</v>
      </c>
      <c r="O60" s="33">
        <v>0</v>
      </c>
      <c r="P60" s="33">
        <v>0</v>
      </c>
      <c r="Q60" s="33">
        <v>0</v>
      </c>
      <c r="R60" s="33">
        <v>0</v>
      </c>
      <c r="S60" s="33">
        <v>0</v>
      </c>
      <c r="T60" s="33">
        <v>0</v>
      </c>
      <c r="U60" s="33">
        <v>0</v>
      </c>
      <c r="V60" s="33">
        <v>0</v>
      </c>
      <c r="W60" s="33">
        <v>0</v>
      </c>
      <c r="X60" s="33">
        <v>0</v>
      </c>
      <c r="Y60" s="62"/>
      <c r="Z60" s="62"/>
      <c r="AA60" s="62"/>
      <c r="AB60" s="62"/>
      <c r="AC60" s="62"/>
      <c r="AD60" s="62"/>
      <c r="AE60" s="62"/>
      <c r="AF60" s="62"/>
      <c r="AG60" s="52"/>
      <c r="AH60" s="65"/>
      <c r="AI60" s="65"/>
      <c r="AK60" s="64"/>
    </row>
    <row r="61" spans="1:37">
      <c r="A61" s="15" t="s">
        <v>38</v>
      </c>
      <c r="B61" s="25" t="s">
        <v>226</v>
      </c>
      <c r="C61" s="26"/>
      <c r="D61" s="26"/>
      <c r="E61" s="26"/>
      <c r="F61" s="26"/>
      <c r="G61" s="26"/>
      <c r="H61" s="26"/>
      <c r="I61" s="26"/>
      <c r="J61" s="39"/>
      <c r="K61" s="33">
        <f t="shared" ref="K61:O61" si="25">SUM(K62)</f>
        <v>450</v>
      </c>
      <c r="L61" s="33">
        <f t="shared" si="25"/>
        <v>450</v>
      </c>
      <c r="M61" s="33">
        <f t="shared" si="25"/>
        <v>0</v>
      </c>
      <c r="N61" s="33">
        <f t="shared" si="25"/>
        <v>0</v>
      </c>
      <c r="O61" s="33">
        <f t="shared" si="25"/>
        <v>0</v>
      </c>
      <c r="P61" s="33"/>
      <c r="Q61" s="33">
        <f t="shared" ref="Q61:X61" si="26">SUM(Q62)</f>
        <v>0</v>
      </c>
      <c r="R61" s="33">
        <f t="shared" si="26"/>
        <v>0</v>
      </c>
      <c r="S61" s="33">
        <f t="shared" si="26"/>
        <v>0</v>
      </c>
      <c r="T61" s="33">
        <f t="shared" si="26"/>
        <v>0</v>
      </c>
      <c r="U61" s="33">
        <f t="shared" si="26"/>
        <v>0</v>
      </c>
      <c r="V61" s="33">
        <f t="shared" si="26"/>
        <v>20</v>
      </c>
      <c r="W61" s="33">
        <f t="shared" si="26"/>
        <v>0</v>
      </c>
      <c r="X61" s="33">
        <f t="shared" si="26"/>
        <v>0</v>
      </c>
      <c r="Y61" s="62"/>
      <c r="Z61" s="62"/>
      <c r="AA61" s="62"/>
      <c r="AB61" s="62"/>
      <c r="AC61" s="62"/>
      <c r="AD61" s="62"/>
      <c r="AE61" s="62"/>
      <c r="AF61" s="62"/>
      <c r="AG61" s="52"/>
      <c r="AH61" s="65"/>
      <c r="AI61" s="65"/>
      <c r="AK61" s="64"/>
    </row>
    <row r="62" ht="57" spans="1:37">
      <c r="A62" s="17">
        <v>24</v>
      </c>
      <c r="B62" s="17" t="s">
        <v>529</v>
      </c>
      <c r="C62" s="17" t="str">
        <f>F62</f>
        <v>农业</v>
      </c>
      <c r="D62" s="17" t="s">
        <v>530</v>
      </c>
      <c r="E62" s="17" t="s">
        <v>228</v>
      </c>
      <c r="F62" s="24" t="s">
        <v>64</v>
      </c>
      <c r="G62" s="17">
        <v>2021.01</v>
      </c>
      <c r="H62" s="19">
        <v>2021.1</v>
      </c>
      <c r="I62" s="17" t="s">
        <v>93</v>
      </c>
      <c r="J62" s="17" t="s">
        <v>531</v>
      </c>
      <c r="K62" s="17">
        <v>450</v>
      </c>
      <c r="L62" s="40">
        <v>450</v>
      </c>
      <c r="M62" s="35"/>
      <c r="N62" s="35"/>
      <c r="O62" s="35"/>
      <c r="P62" s="35"/>
      <c r="Q62" s="35"/>
      <c r="R62" s="35"/>
      <c r="S62" s="35"/>
      <c r="T62" s="35"/>
      <c r="U62" s="35"/>
      <c r="V62" s="17">
        <v>20</v>
      </c>
      <c r="W62" s="20"/>
      <c r="X62" s="20"/>
      <c r="Y62" s="17" t="s">
        <v>230</v>
      </c>
      <c r="Z62" s="17" t="s">
        <v>230</v>
      </c>
      <c r="AA62" s="17" t="s">
        <v>71</v>
      </c>
      <c r="AB62" s="17" t="s">
        <v>72</v>
      </c>
      <c r="AC62" s="17" t="s">
        <v>71</v>
      </c>
      <c r="AD62" s="17" t="s">
        <v>72</v>
      </c>
      <c r="AE62" s="17" t="s">
        <v>396</v>
      </c>
      <c r="AF62" s="17" t="s">
        <v>53</v>
      </c>
      <c r="AG62" s="47" t="s">
        <v>705</v>
      </c>
      <c r="AH62" s="66"/>
      <c r="AI62" s="67" t="s">
        <v>74</v>
      </c>
      <c r="AJ62" s="68"/>
      <c r="AK62" s="69" t="s">
        <v>74</v>
      </c>
    </row>
    <row r="63" spans="1:37">
      <c r="A63" s="15" t="s">
        <v>38</v>
      </c>
      <c r="B63" s="25" t="s">
        <v>231</v>
      </c>
      <c r="C63" s="26"/>
      <c r="D63" s="26"/>
      <c r="E63" s="26"/>
      <c r="F63" s="26"/>
      <c r="G63" s="26"/>
      <c r="H63" s="26"/>
      <c r="I63" s="26"/>
      <c r="J63" s="39"/>
      <c r="K63" s="33">
        <v>0</v>
      </c>
      <c r="L63" s="33">
        <v>0</v>
      </c>
      <c r="M63" s="33">
        <v>0</v>
      </c>
      <c r="N63" s="33">
        <v>0</v>
      </c>
      <c r="O63" s="33">
        <v>0</v>
      </c>
      <c r="P63" s="33">
        <v>0</v>
      </c>
      <c r="Q63" s="33">
        <v>0</v>
      </c>
      <c r="R63" s="33">
        <v>0</v>
      </c>
      <c r="S63" s="33">
        <v>0</v>
      </c>
      <c r="T63" s="33">
        <v>0</v>
      </c>
      <c r="U63" s="33">
        <v>0</v>
      </c>
      <c r="V63" s="33">
        <v>0</v>
      </c>
      <c r="W63" s="33">
        <v>0</v>
      </c>
      <c r="X63" s="33">
        <v>0</v>
      </c>
      <c r="Y63" s="62"/>
      <c r="Z63" s="62"/>
      <c r="AA63" s="62"/>
      <c r="AB63" s="62"/>
      <c r="AC63" s="62"/>
      <c r="AD63" s="62"/>
      <c r="AE63" s="62"/>
      <c r="AF63" s="62"/>
      <c r="AG63" s="52"/>
      <c r="AH63" s="65"/>
      <c r="AI63" s="65"/>
      <c r="AK63" s="64"/>
    </row>
    <row r="64" spans="1:37">
      <c r="A64" s="15"/>
      <c r="B64" s="25" t="s">
        <v>236</v>
      </c>
      <c r="C64" s="26"/>
      <c r="D64" s="26"/>
      <c r="E64" s="26"/>
      <c r="F64" s="26"/>
      <c r="G64" s="26"/>
      <c r="H64" s="26"/>
      <c r="I64" s="26"/>
      <c r="J64" s="39"/>
      <c r="K64" s="33">
        <f t="shared" ref="K64:U64" si="27">SUM(K65)</f>
        <v>4</v>
      </c>
      <c r="L64" s="33">
        <f t="shared" si="27"/>
        <v>4</v>
      </c>
      <c r="M64" s="33">
        <f t="shared" si="27"/>
        <v>0</v>
      </c>
      <c r="N64" s="33">
        <f t="shared" si="27"/>
        <v>0</v>
      </c>
      <c r="O64" s="33">
        <f t="shared" si="27"/>
        <v>0</v>
      </c>
      <c r="P64" s="33">
        <f t="shared" si="27"/>
        <v>0</v>
      </c>
      <c r="Q64" s="33">
        <f t="shared" si="27"/>
        <v>0</v>
      </c>
      <c r="R64" s="33">
        <f t="shared" si="27"/>
        <v>0</v>
      </c>
      <c r="S64" s="33">
        <f t="shared" si="27"/>
        <v>0</v>
      </c>
      <c r="T64" s="33">
        <f t="shared" si="27"/>
        <v>0</v>
      </c>
      <c r="U64" s="33">
        <f t="shared" si="27"/>
        <v>0</v>
      </c>
      <c r="V64" s="33">
        <v>0</v>
      </c>
      <c r="W64" s="33">
        <v>0</v>
      </c>
      <c r="X64" s="33">
        <v>0</v>
      </c>
      <c r="Y64" s="62"/>
      <c r="Z64" s="62"/>
      <c r="AA64" s="62"/>
      <c r="AB64" s="62"/>
      <c r="AC64" s="62"/>
      <c r="AD64" s="62"/>
      <c r="AE64" s="62"/>
      <c r="AF64" s="62"/>
      <c r="AG64" s="52"/>
      <c r="AH64" s="65"/>
      <c r="AI64" s="65"/>
      <c r="AK64" s="64"/>
    </row>
    <row r="65" ht="45" customHeight="1" spans="1:37">
      <c r="A65" s="17">
        <v>25</v>
      </c>
      <c r="B65" s="17" t="s">
        <v>532</v>
      </c>
      <c r="C65" s="17" t="s">
        <v>64</v>
      </c>
      <c r="D65" s="21" t="s">
        <v>533</v>
      </c>
      <c r="E65" s="21" t="s">
        <v>42</v>
      </c>
      <c r="F65" s="23"/>
      <c r="G65" s="17">
        <v>2021.01</v>
      </c>
      <c r="H65" s="19">
        <v>2021.1</v>
      </c>
      <c r="I65" s="21" t="s">
        <v>107</v>
      </c>
      <c r="J65" s="21" t="s">
        <v>534</v>
      </c>
      <c r="K65" s="17">
        <v>4</v>
      </c>
      <c r="L65" s="17">
        <v>4</v>
      </c>
      <c r="M65" s="35"/>
      <c r="N65" s="17"/>
      <c r="O65" s="35"/>
      <c r="P65" s="35"/>
      <c r="Q65" s="35"/>
      <c r="R65" s="35"/>
      <c r="S65" s="35"/>
      <c r="T65" s="35"/>
      <c r="U65" s="35"/>
      <c r="V65" s="17">
        <v>46</v>
      </c>
      <c r="W65" s="20"/>
      <c r="X65" s="20"/>
      <c r="Y65" s="59" t="s">
        <v>535</v>
      </c>
      <c r="Z65" s="59" t="s">
        <v>535</v>
      </c>
      <c r="AA65" s="17" t="s">
        <v>85</v>
      </c>
      <c r="AB65" s="17" t="s">
        <v>86</v>
      </c>
      <c r="AC65" s="17" t="s">
        <v>71</v>
      </c>
      <c r="AD65" s="17" t="s">
        <v>72</v>
      </c>
      <c r="AE65" s="17" t="s">
        <v>396</v>
      </c>
      <c r="AF65" s="17" t="s">
        <v>53</v>
      </c>
      <c r="AG65" s="47" t="s">
        <v>705</v>
      </c>
      <c r="AH65" s="66"/>
      <c r="AI65" s="67"/>
      <c r="AJ65" s="68"/>
      <c r="AK65" s="69" t="s">
        <v>74</v>
      </c>
    </row>
    <row r="66" spans="1:37">
      <c r="A66" s="15" t="s">
        <v>36</v>
      </c>
      <c r="B66" s="25" t="s">
        <v>242</v>
      </c>
      <c r="C66" s="26"/>
      <c r="D66" s="26"/>
      <c r="E66" s="26"/>
      <c r="F66" s="26"/>
      <c r="G66" s="26"/>
      <c r="H66" s="26"/>
      <c r="I66" s="26"/>
      <c r="J66" s="39"/>
      <c r="K66" s="33">
        <f t="shared" ref="K66:O66" si="28">SUM(K67:K67)</f>
        <v>3.15</v>
      </c>
      <c r="L66" s="33">
        <f t="shared" si="28"/>
        <v>3.15</v>
      </c>
      <c r="M66" s="33">
        <f t="shared" si="28"/>
        <v>0</v>
      </c>
      <c r="N66" s="33">
        <f t="shared" si="28"/>
        <v>0</v>
      </c>
      <c r="O66" s="33">
        <f t="shared" si="28"/>
        <v>0</v>
      </c>
      <c r="P66" s="33"/>
      <c r="Q66" s="33">
        <f t="shared" ref="Q66:X66" si="29">SUM(Q67:Q67)</f>
        <v>0</v>
      </c>
      <c r="R66" s="33">
        <f t="shared" si="29"/>
        <v>0</v>
      </c>
      <c r="S66" s="33">
        <f t="shared" si="29"/>
        <v>0</v>
      </c>
      <c r="T66" s="33">
        <f t="shared" si="29"/>
        <v>0</v>
      </c>
      <c r="U66" s="33">
        <f t="shared" si="29"/>
        <v>0</v>
      </c>
      <c r="V66" s="33">
        <f t="shared" si="29"/>
        <v>9</v>
      </c>
      <c r="W66" s="33">
        <f t="shared" si="29"/>
        <v>0</v>
      </c>
      <c r="X66" s="33">
        <f t="shared" si="29"/>
        <v>0</v>
      </c>
      <c r="Y66" s="62"/>
      <c r="Z66" s="62"/>
      <c r="AA66" s="62"/>
      <c r="AB66" s="62"/>
      <c r="AC66" s="62"/>
      <c r="AD66" s="62"/>
      <c r="AE66" s="62"/>
      <c r="AF66" s="62"/>
      <c r="AG66" s="52"/>
      <c r="AH66" s="65"/>
      <c r="AI66" s="65"/>
      <c r="AK66" s="64"/>
    </row>
    <row r="67" ht="81.9" customHeight="1" spans="1:37">
      <c r="A67" s="17">
        <v>26</v>
      </c>
      <c r="B67" s="17" t="s">
        <v>536</v>
      </c>
      <c r="C67" s="17" t="s">
        <v>64</v>
      </c>
      <c r="D67" s="17" t="s">
        <v>537</v>
      </c>
      <c r="E67" s="17" t="s">
        <v>42</v>
      </c>
      <c r="F67" s="24"/>
      <c r="G67" s="17">
        <v>2021.01</v>
      </c>
      <c r="H67" s="19">
        <v>2021.1</v>
      </c>
      <c r="I67" s="17" t="s">
        <v>193</v>
      </c>
      <c r="J67" s="17" t="s">
        <v>538</v>
      </c>
      <c r="K67" s="17">
        <v>3.15</v>
      </c>
      <c r="L67" s="17">
        <v>3.15</v>
      </c>
      <c r="M67" s="35"/>
      <c r="N67" s="35"/>
      <c r="O67" s="35"/>
      <c r="P67" s="35"/>
      <c r="Q67" s="35"/>
      <c r="R67" s="35"/>
      <c r="S67" s="35"/>
      <c r="T67" s="35"/>
      <c r="U67" s="35"/>
      <c r="V67" s="21">
        <v>9</v>
      </c>
      <c r="W67" s="20"/>
      <c r="X67" s="20"/>
      <c r="Y67" s="34" t="s">
        <v>539</v>
      </c>
      <c r="Z67" s="34" t="s">
        <v>540</v>
      </c>
      <c r="AA67" s="17" t="s">
        <v>140</v>
      </c>
      <c r="AB67" s="17" t="s">
        <v>473</v>
      </c>
      <c r="AC67" s="17" t="s">
        <v>71</v>
      </c>
      <c r="AD67" s="17" t="s">
        <v>72</v>
      </c>
      <c r="AE67" s="17" t="s">
        <v>396</v>
      </c>
      <c r="AF67" s="17" t="s">
        <v>53</v>
      </c>
      <c r="AG67" s="47" t="s">
        <v>705</v>
      </c>
      <c r="AH67" s="70"/>
      <c r="AI67" s="67"/>
      <c r="AJ67" s="68"/>
      <c r="AK67" s="69" t="s">
        <v>74</v>
      </c>
    </row>
    <row r="68" spans="1:37">
      <c r="A68" s="15" t="s">
        <v>36</v>
      </c>
      <c r="B68" s="25" t="s">
        <v>255</v>
      </c>
      <c r="C68" s="26"/>
      <c r="D68" s="26"/>
      <c r="E68" s="26"/>
      <c r="F68" s="26"/>
      <c r="G68" s="26"/>
      <c r="H68" s="26"/>
      <c r="I68" s="26"/>
      <c r="J68" s="39"/>
      <c r="K68" s="24"/>
      <c r="L68" s="24"/>
      <c r="M68" s="24"/>
      <c r="N68" s="24"/>
      <c r="O68" s="24"/>
      <c r="P68" s="24"/>
      <c r="Q68" s="24"/>
      <c r="R68" s="24"/>
      <c r="S68" s="24"/>
      <c r="T68" s="24"/>
      <c r="U68" s="24"/>
      <c r="V68" s="24"/>
      <c r="W68" s="24"/>
      <c r="X68" s="24"/>
      <c r="Y68" s="62"/>
      <c r="Z68" s="62"/>
      <c r="AA68" s="62"/>
      <c r="AB68" s="62"/>
      <c r="AC68" s="62"/>
      <c r="AD68" s="62"/>
      <c r="AE68" s="62"/>
      <c r="AF68" s="62"/>
      <c r="AG68" s="52"/>
      <c r="AH68" s="65"/>
      <c r="AI68" s="65"/>
      <c r="AK68" s="64"/>
    </row>
    <row r="69" spans="1:37">
      <c r="A69" s="15" t="s">
        <v>36</v>
      </c>
      <c r="B69" s="25" t="s">
        <v>256</v>
      </c>
      <c r="C69" s="26"/>
      <c r="D69" s="26"/>
      <c r="E69" s="26"/>
      <c r="F69" s="26"/>
      <c r="G69" s="26"/>
      <c r="H69" s="26"/>
      <c r="I69" s="26"/>
      <c r="J69" s="39"/>
      <c r="K69" s="24">
        <v>0</v>
      </c>
      <c r="L69" s="24">
        <v>0</v>
      </c>
      <c r="M69" s="24">
        <v>0</v>
      </c>
      <c r="N69" s="24">
        <v>0</v>
      </c>
      <c r="O69" s="24">
        <v>0</v>
      </c>
      <c r="P69" s="24"/>
      <c r="Q69" s="24">
        <v>0</v>
      </c>
      <c r="R69" s="24">
        <v>0</v>
      </c>
      <c r="S69" s="24">
        <v>0</v>
      </c>
      <c r="T69" s="24">
        <v>0</v>
      </c>
      <c r="U69" s="24">
        <v>0</v>
      </c>
      <c r="V69" s="24">
        <v>0</v>
      </c>
      <c r="W69" s="24">
        <v>0</v>
      </c>
      <c r="X69" s="24">
        <v>0</v>
      </c>
      <c r="Y69" s="62"/>
      <c r="Z69" s="62"/>
      <c r="AA69" s="62"/>
      <c r="AB69" s="62"/>
      <c r="AC69" s="62"/>
      <c r="AD69" s="62"/>
      <c r="AE69" s="62"/>
      <c r="AF69" s="62"/>
      <c r="AG69" s="52"/>
      <c r="AH69" s="65"/>
      <c r="AI69" s="65"/>
      <c r="AK69" s="64"/>
    </row>
    <row r="70" s="1" customFormat="1" spans="1:37">
      <c r="A70" s="74" t="s">
        <v>36</v>
      </c>
      <c r="B70" s="25" t="s">
        <v>257</v>
      </c>
      <c r="C70" s="26"/>
      <c r="D70" s="26"/>
      <c r="E70" s="26"/>
      <c r="F70" s="26"/>
      <c r="G70" s="26"/>
      <c r="H70" s="26"/>
      <c r="I70" s="26"/>
      <c r="J70" s="39"/>
      <c r="K70" s="78">
        <f t="shared" ref="K70:O70" si="30">SUM(K71+K73+K74+K75+K76)</f>
        <v>35</v>
      </c>
      <c r="L70" s="78">
        <f t="shared" si="30"/>
        <v>35</v>
      </c>
      <c r="M70" s="78">
        <f t="shared" si="30"/>
        <v>0</v>
      </c>
      <c r="N70" s="78">
        <f t="shared" si="30"/>
        <v>0</v>
      </c>
      <c r="O70" s="78">
        <f t="shared" si="30"/>
        <v>0</v>
      </c>
      <c r="P70" s="78"/>
      <c r="Q70" s="78">
        <f t="shared" ref="Q70:X70" si="31">SUM(Q71+Q73+Q74+Q75+Q76)</f>
        <v>0</v>
      </c>
      <c r="R70" s="78">
        <f t="shared" si="31"/>
        <v>0</v>
      </c>
      <c r="S70" s="78">
        <f t="shared" si="31"/>
        <v>0</v>
      </c>
      <c r="T70" s="78">
        <f t="shared" si="31"/>
        <v>0</v>
      </c>
      <c r="U70" s="78">
        <f t="shared" si="31"/>
        <v>0</v>
      </c>
      <c r="V70" s="78">
        <f t="shared" si="31"/>
        <v>23</v>
      </c>
      <c r="W70" s="78">
        <f t="shared" si="31"/>
        <v>0</v>
      </c>
      <c r="X70" s="78">
        <f t="shared" si="31"/>
        <v>0</v>
      </c>
      <c r="Y70" s="82"/>
      <c r="Z70" s="82"/>
      <c r="AA70" s="82"/>
      <c r="AB70" s="82"/>
      <c r="AC70" s="82"/>
      <c r="AD70" s="82"/>
      <c r="AE70" s="82"/>
      <c r="AF70" s="82"/>
      <c r="AG70" s="88"/>
      <c r="AH70" s="89"/>
      <c r="AI70" s="89"/>
      <c r="AK70" s="90"/>
    </row>
    <row r="71" s="1" customFormat="1" spans="1:37">
      <c r="A71" s="74" t="s">
        <v>38</v>
      </c>
      <c r="B71" s="25" t="s">
        <v>258</v>
      </c>
      <c r="C71" s="26"/>
      <c r="D71" s="26"/>
      <c r="E71" s="26"/>
      <c r="F71" s="26"/>
      <c r="G71" s="26"/>
      <c r="H71" s="26"/>
      <c r="I71" s="26"/>
      <c r="J71" s="39"/>
      <c r="K71" s="78">
        <f t="shared" ref="K71:X71" si="32">SUM(K72)</f>
        <v>35</v>
      </c>
      <c r="L71" s="78">
        <f t="shared" si="32"/>
        <v>35</v>
      </c>
      <c r="M71" s="78">
        <f t="shared" si="32"/>
        <v>0</v>
      </c>
      <c r="N71" s="78">
        <f t="shared" si="32"/>
        <v>0</v>
      </c>
      <c r="O71" s="78">
        <f t="shared" si="32"/>
        <v>0</v>
      </c>
      <c r="P71" s="78">
        <f t="shared" si="32"/>
        <v>0</v>
      </c>
      <c r="Q71" s="78">
        <f t="shared" si="32"/>
        <v>0</v>
      </c>
      <c r="R71" s="78">
        <f t="shared" si="32"/>
        <v>0</v>
      </c>
      <c r="S71" s="78">
        <f t="shared" si="32"/>
        <v>0</v>
      </c>
      <c r="T71" s="78">
        <f t="shared" si="32"/>
        <v>0</v>
      </c>
      <c r="U71" s="78">
        <f t="shared" si="32"/>
        <v>0</v>
      </c>
      <c r="V71" s="78">
        <f t="shared" si="32"/>
        <v>23</v>
      </c>
      <c r="W71" s="78">
        <f t="shared" si="32"/>
        <v>0</v>
      </c>
      <c r="X71" s="78">
        <f t="shared" si="32"/>
        <v>0</v>
      </c>
      <c r="Y71" s="82"/>
      <c r="Z71" s="82"/>
      <c r="AA71" s="82"/>
      <c r="AB71" s="82"/>
      <c r="AC71" s="82"/>
      <c r="AD71" s="82"/>
      <c r="AE71" s="82"/>
      <c r="AF71" s="82"/>
      <c r="AG71" s="88"/>
      <c r="AH71" s="89"/>
      <c r="AI71" s="89"/>
      <c r="AK71" s="90"/>
    </row>
    <row r="72" ht="51.9" customHeight="1" spans="1:37">
      <c r="A72" s="17">
        <v>27</v>
      </c>
      <c r="B72" s="17" t="s">
        <v>541</v>
      </c>
      <c r="C72" s="17" t="s">
        <v>76</v>
      </c>
      <c r="D72" s="17" t="s">
        <v>542</v>
      </c>
      <c r="E72" s="17" t="s">
        <v>42</v>
      </c>
      <c r="F72" s="24"/>
      <c r="G72" s="17">
        <v>2021.01</v>
      </c>
      <c r="H72" s="19">
        <v>2021.1</v>
      </c>
      <c r="I72" s="17" t="s">
        <v>543</v>
      </c>
      <c r="J72" s="17" t="s">
        <v>544</v>
      </c>
      <c r="K72" s="17">
        <v>35</v>
      </c>
      <c r="L72" s="17">
        <v>35</v>
      </c>
      <c r="M72" s="35"/>
      <c r="N72" s="35"/>
      <c r="O72" s="35"/>
      <c r="P72" s="35"/>
      <c r="Q72" s="35"/>
      <c r="R72" s="35"/>
      <c r="S72" s="35"/>
      <c r="T72" s="35"/>
      <c r="U72" s="35"/>
      <c r="V72" s="21">
        <v>23</v>
      </c>
      <c r="W72" s="20"/>
      <c r="X72" s="20"/>
      <c r="Y72" s="34" t="s">
        <v>441</v>
      </c>
      <c r="Z72" s="34" t="s">
        <v>545</v>
      </c>
      <c r="AA72" s="17" t="s">
        <v>80</v>
      </c>
      <c r="AB72" s="17" t="s">
        <v>81</v>
      </c>
      <c r="AC72" s="17" t="s">
        <v>71</v>
      </c>
      <c r="AD72" s="17" t="s">
        <v>72</v>
      </c>
      <c r="AE72" s="17" t="s">
        <v>396</v>
      </c>
      <c r="AF72" s="17" t="s">
        <v>53</v>
      </c>
      <c r="AG72" s="47" t="s">
        <v>705</v>
      </c>
      <c r="AH72" s="70"/>
      <c r="AI72" s="67"/>
      <c r="AJ72" s="68"/>
      <c r="AK72" s="69"/>
    </row>
    <row r="73" spans="1:37">
      <c r="A73" s="15" t="s">
        <v>38</v>
      </c>
      <c r="B73" s="25" t="s">
        <v>259</v>
      </c>
      <c r="C73" s="26"/>
      <c r="D73" s="26"/>
      <c r="E73" s="26"/>
      <c r="F73" s="26"/>
      <c r="G73" s="26"/>
      <c r="H73" s="26"/>
      <c r="I73" s="26"/>
      <c r="J73" s="39"/>
      <c r="K73" s="24">
        <v>0</v>
      </c>
      <c r="L73" s="24">
        <v>0</v>
      </c>
      <c r="M73" s="24">
        <v>0</v>
      </c>
      <c r="N73" s="24">
        <v>0</v>
      </c>
      <c r="O73" s="24">
        <v>0</v>
      </c>
      <c r="P73" s="24"/>
      <c r="Q73" s="24">
        <v>0</v>
      </c>
      <c r="R73" s="24">
        <v>0</v>
      </c>
      <c r="S73" s="24">
        <v>0</v>
      </c>
      <c r="T73" s="24">
        <v>0</v>
      </c>
      <c r="U73" s="24">
        <v>0</v>
      </c>
      <c r="V73" s="24">
        <v>0</v>
      </c>
      <c r="W73" s="24">
        <v>0</v>
      </c>
      <c r="X73" s="24">
        <v>0</v>
      </c>
      <c r="Y73" s="62"/>
      <c r="Z73" s="62"/>
      <c r="AA73" s="62"/>
      <c r="AB73" s="62"/>
      <c r="AC73" s="62"/>
      <c r="AD73" s="62"/>
      <c r="AE73" s="62"/>
      <c r="AF73" s="62"/>
      <c r="AG73" s="52"/>
      <c r="AH73" s="65"/>
      <c r="AI73" s="65"/>
      <c r="AK73" s="64"/>
    </row>
    <row r="74" spans="1:37">
      <c r="A74" s="15" t="s">
        <v>38</v>
      </c>
      <c r="B74" s="25" t="s">
        <v>260</v>
      </c>
      <c r="C74" s="26"/>
      <c r="D74" s="26"/>
      <c r="E74" s="26"/>
      <c r="F74" s="26"/>
      <c r="G74" s="26"/>
      <c r="H74" s="26"/>
      <c r="I74" s="26"/>
      <c r="J74" s="39"/>
      <c r="K74" s="24"/>
      <c r="L74" s="24"/>
      <c r="M74" s="24"/>
      <c r="N74" s="24"/>
      <c r="O74" s="24"/>
      <c r="P74" s="24"/>
      <c r="Q74" s="24"/>
      <c r="R74" s="24"/>
      <c r="S74" s="24"/>
      <c r="T74" s="24"/>
      <c r="U74" s="24"/>
      <c r="V74" s="24"/>
      <c r="W74" s="24"/>
      <c r="X74" s="24"/>
      <c r="Y74" s="62"/>
      <c r="Z74" s="62"/>
      <c r="AA74" s="62"/>
      <c r="AB74" s="62"/>
      <c r="AC74" s="62"/>
      <c r="AD74" s="62"/>
      <c r="AE74" s="62"/>
      <c r="AF74" s="62"/>
      <c r="AG74" s="52"/>
      <c r="AH74" s="65"/>
      <c r="AI74" s="65"/>
      <c r="AK74" s="64"/>
    </row>
    <row r="75" spans="1:37">
      <c r="A75" s="15" t="s">
        <v>38</v>
      </c>
      <c r="B75" s="25" t="s">
        <v>261</v>
      </c>
      <c r="C75" s="26"/>
      <c r="D75" s="26"/>
      <c r="E75" s="26"/>
      <c r="F75" s="26"/>
      <c r="G75" s="26"/>
      <c r="H75" s="26"/>
      <c r="I75" s="26"/>
      <c r="J75" s="39"/>
      <c r="K75" s="24">
        <v>0</v>
      </c>
      <c r="L75" s="24">
        <v>0</v>
      </c>
      <c r="M75" s="24">
        <v>0</v>
      </c>
      <c r="N75" s="24">
        <v>0</v>
      </c>
      <c r="O75" s="24">
        <v>0</v>
      </c>
      <c r="P75" s="24"/>
      <c r="Q75" s="24">
        <v>0</v>
      </c>
      <c r="R75" s="24">
        <v>0</v>
      </c>
      <c r="S75" s="24">
        <v>0</v>
      </c>
      <c r="T75" s="24">
        <v>0</v>
      </c>
      <c r="U75" s="24">
        <v>0</v>
      </c>
      <c r="V75" s="24">
        <v>0</v>
      </c>
      <c r="W75" s="24">
        <v>0</v>
      </c>
      <c r="X75" s="24">
        <v>0</v>
      </c>
      <c r="Y75" s="62"/>
      <c r="Z75" s="62"/>
      <c r="AA75" s="62"/>
      <c r="AB75" s="62"/>
      <c r="AC75" s="62"/>
      <c r="AD75" s="62"/>
      <c r="AE75" s="62"/>
      <c r="AF75" s="62"/>
      <c r="AG75" s="52"/>
      <c r="AH75" s="65"/>
      <c r="AI75" s="65"/>
      <c r="AK75" s="64"/>
    </row>
    <row r="76" spans="1:37">
      <c r="A76" s="15" t="s">
        <v>38</v>
      </c>
      <c r="B76" s="25" t="s">
        <v>262</v>
      </c>
      <c r="C76" s="26"/>
      <c r="D76" s="26"/>
      <c r="E76" s="26"/>
      <c r="F76" s="26"/>
      <c r="G76" s="26"/>
      <c r="H76" s="26"/>
      <c r="I76" s="26"/>
      <c r="J76" s="39"/>
      <c r="K76" s="24">
        <v>0</v>
      </c>
      <c r="L76" s="24">
        <v>0</v>
      </c>
      <c r="M76" s="24">
        <v>0</v>
      </c>
      <c r="N76" s="24">
        <v>0</v>
      </c>
      <c r="O76" s="24">
        <v>0</v>
      </c>
      <c r="P76" s="24"/>
      <c r="Q76" s="24">
        <v>0</v>
      </c>
      <c r="R76" s="24">
        <v>0</v>
      </c>
      <c r="S76" s="24">
        <v>0</v>
      </c>
      <c r="T76" s="24">
        <v>0</v>
      </c>
      <c r="U76" s="24">
        <v>0</v>
      </c>
      <c r="V76" s="24">
        <v>0</v>
      </c>
      <c r="W76" s="24">
        <v>0</v>
      </c>
      <c r="X76" s="24">
        <v>0</v>
      </c>
      <c r="Y76" s="62"/>
      <c r="Z76" s="62"/>
      <c r="AA76" s="62"/>
      <c r="AB76" s="62"/>
      <c r="AC76" s="62"/>
      <c r="AD76" s="62"/>
      <c r="AE76" s="62"/>
      <c r="AF76" s="62"/>
      <c r="AG76" s="52"/>
      <c r="AH76" s="65"/>
      <c r="AI76" s="65"/>
      <c r="AK76" s="64"/>
    </row>
    <row r="77" spans="1:37">
      <c r="A77" s="15" t="s">
        <v>36</v>
      </c>
      <c r="B77" s="25" t="s">
        <v>263</v>
      </c>
      <c r="C77" s="26"/>
      <c r="D77" s="26"/>
      <c r="E77" s="26"/>
      <c r="F77" s="26"/>
      <c r="G77" s="26"/>
      <c r="H77" s="26"/>
      <c r="I77" s="26"/>
      <c r="J77" s="39"/>
      <c r="K77" s="33">
        <f>SUM(K78)</f>
        <v>800</v>
      </c>
      <c r="L77" s="33">
        <f t="shared" ref="L77:X77" si="33">SUM(L78)</f>
        <v>300</v>
      </c>
      <c r="M77" s="33">
        <f t="shared" si="33"/>
        <v>0</v>
      </c>
      <c r="N77" s="33">
        <f t="shared" si="33"/>
        <v>0</v>
      </c>
      <c r="O77" s="33">
        <f t="shared" si="33"/>
        <v>0</v>
      </c>
      <c r="P77" s="33">
        <f t="shared" si="33"/>
        <v>0</v>
      </c>
      <c r="Q77" s="33">
        <f t="shared" si="33"/>
        <v>500</v>
      </c>
      <c r="R77" s="33">
        <f t="shared" si="33"/>
        <v>0</v>
      </c>
      <c r="S77" s="33">
        <f t="shared" si="33"/>
        <v>0</v>
      </c>
      <c r="T77" s="33">
        <f t="shared" si="33"/>
        <v>0</v>
      </c>
      <c r="U77" s="33">
        <f t="shared" si="33"/>
        <v>0</v>
      </c>
      <c r="V77" s="33">
        <f t="shared" si="33"/>
        <v>70</v>
      </c>
      <c r="W77" s="33">
        <f t="shared" si="33"/>
        <v>0</v>
      </c>
      <c r="X77" s="33">
        <f t="shared" si="33"/>
        <v>0</v>
      </c>
      <c r="Y77" s="62"/>
      <c r="Z77" s="62"/>
      <c r="AA77" s="62"/>
      <c r="AB77" s="62"/>
      <c r="AC77" s="62"/>
      <c r="AD77" s="62"/>
      <c r="AE77" s="62"/>
      <c r="AF77" s="62"/>
      <c r="AG77" s="52"/>
      <c r="AH77" s="65"/>
      <c r="AI77" s="65"/>
      <c r="AK77" s="64"/>
    </row>
    <row r="78" ht="60.9" customHeight="1" spans="1:37">
      <c r="A78" s="17">
        <v>28</v>
      </c>
      <c r="B78" s="17" t="s">
        <v>546</v>
      </c>
      <c r="C78" s="17" t="s">
        <v>266</v>
      </c>
      <c r="D78" s="17" t="s">
        <v>265</v>
      </c>
      <c r="E78" s="17" t="s">
        <v>42</v>
      </c>
      <c r="F78" s="167"/>
      <c r="G78" s="17">
        <v>2021.01</v>
      </c>
      <c r="H78" s="17">
        <v>2021.1</v>
      </c>
      <c r="I78" s="17" t="s">
        <v>267</v>
      </c>
      <c r="J78" s="17" t="s">
        <v>268</v>
      </c>
      <c r="K78" s="17">
        <v>800</v>
      </c>
      <c r="L78" s="17">
        <v>300</v>
      </c>
      <c r="M78" s="17"/>
      <c r="N78" s="17"/>
      <c r="O78" s="17"/>
      <c r="P78" s="17"/>
      <c r="Q78" s="17">
        <v>500</v>
      </c>
      <c r="R78" s="17"/>
      <c r="S78" s="17"/>
      <c r="T78" s="17"/>
      <c r="U78" s="17"/>
      <c r="V78" s="17">
        <v>70</v>
      </c>
      <c r="W78" s="17"/>
      <c r="X78" s="17"/>
      <c r="Y78" s="17" t="s">
        <v>269</v>
      </c>
      <c r="Z78" s="17" t="s">
        <v>270</v>
      </c>
      <c r="AA78" s="17" t="s">
        <v>69</v>
      </c>
      <c r="AB78" s="17" t="s">
        <v>70</v>
      </c>
      <c r="AC78" s="17" t="s">
        <v>271</v>
      </c>
      <c r="AD78" s="17" t="s">
        <v>272</v>
      </c>
      <c r="AE78" s="17" t="s">
        <v>396</v>
      </c>
      <c r="AF78" s="17" t="s">
        <v>53</v>
      </c>
      <c r="AG78" s="47" t="s">
        <v>705</v>
      </c>
      <c r="AH78" s="65"/>
      <c r="AI78" s="65"/>
      <c r="AK78" s="64"/>
    </row>
    <row r="79" spans="1:37">
      <c r="A79" s="15" t="s">
        <v>36</v>
      </c>
      <c r="B79" s="25" t="s">
        <v>278</v>
      </c>
      <c r="C79" s="26"/>
      <c r="D79" s="26"/>
      <c r="E79" s="26"/>
      <c r="F79" s="26"/>
      <c r="G79" s="26"/>
      <c r="H79" s="26"/>
      <c r="I79" s="26"/>
      <c r="J79" s="39"/>
      <c r="K79" s="24"/>
      <c r="L79" s="24"/>
      <c r="M79" s="24"/>
      <c r="N79" s="24"/>
      <c r="O79" s="24"/>
      <c r="P79" s="24"/>
      <c r="Q79" s="24"/>
      <c r="R79" s="24"/>
      <c r="S79" s="24"/>
      <c r="T79" s="24"/>
      <c r="U79" s="24"/>
      <c r="V79" s="24"/>
      <c r="W79" s="24"/>
      <c r="X79" s="24"/>
      <c r="Y79" s="62"/>
      <c r="Z79" s="62"/>
      <c r="AA79" s="62"/>
      <c r="AB79" s="62"/>
      <c r="AC79" s="62"/>
      <c r="AD79" s="62"/>
      <c r="AE79" s="62"/>
      <c r="AF79" s="62"/>
      <c r="AG79" s="52"/>
      <c r="AH79" s="65"/>
      <c r="AI79" s="65"/>
      <c r="AK79" s="64"/>
    </row>
    <row r="80" spans="1:37">
      <c r="A80" s="15" t="s">
        <v>36</v>
      </c>
      <c r="B80" s="25" t="s">
        <v>279</v>
      </c>
      <c r="C80" s="26"/>
      <c r="D80" s="26"/>
      <c r="E80" s="26"/>
      <c r="F80" s="26"/>
      <c r="G80" s="26"/>
      <c r="H80" s="26"/>
      <c r="I80" s="26"/>
      <c r="J80" s="39"/>
      <c r="K80" s="24"/>
      <c r="L80" s="24"/>
      <c r="M80" s="24"/>
      <c r="N80" s="24"/>
      <c r="O80" s="24"/>
      <c r="P80" s="24"/>
      <c r="Q80" s="24"/>
      <c r="R80" s="24"/>
      <c r="S80" s="24"/>
      <c r="T80" s="24"/>
      <c r="U80" s="24"/>
      <c r="V80" s="24"/>
      <c r="W80" s="24"/>
      <c r="X80" s="24"/>
      <c r="Y80" s="62"/>
      <c r="Z80" s="62"/>
      <c r="AA80" s="62"/>
      <c r="AB80" s="62"/>
      <c r="AC80" s="62"/>
      <c r="AD80" s="62"/>
      <c r="AE80" s="62"/>
      <c r="AF80" s="62"/>
      <c r="AG80" s="52"/>
      <c r="AH80" s="65"/>
      <c r="AI80" s="65"/>
      <c r="AK80" s="64"/>
    </row>
    <row r="81" spans="1:37">
      <c r="A81" s="15" t="s">
        <v>34</v>
      </c>
      <c r="B81" s="25" t="s">
        <v>280</v>
      </c>
      <c r="C81" s="26"/>
      <c r="D81" s="26"/>
      <c r="E81" s="26"/>
      <c r="F81" s="26"/>
      <c r="G81" s="26"/>
      <c r="H81" s="26"/>
      <c r="I81" s="26"/>
      <c r="J81" s="39"/>
      <c r="K81" s="24"/>
      <c r="L81" s="24"/>
      <c r="M81" s="24"/>
      <c r="N81" s="24"/>
      <c r="O81" s="24"/>
      <c r="P81" s="24"/>
      <c r="Q81" s="24"/>
      <c r="R81" s="24"/>
      <c r="S81" s="24"/>
      <c r="T81" s="24"/>
      <c r="U81" s="24"/>
      <c r="V81" s="24"/>
      <c r="W81" s="24"/>
      <c r="X81" s="24"/>
      <c r="Y81" s="62"/>
      <c r="Z81" s="62"/>
      <c r="AA81" s="62"/>
      <c r="AB81" s="62"/>
      <c r="AC81" s="62"/>
      <c r="AD81" s="62"/>
      <c r="AE81" s="62"/>
      <c r="AF81" s="62"/>
      <c r="AG81" s="52"/>
      <c r="AH81" s="65"/>
      <c r="AI81" s="65"/>
      <c r="AK81" s="64"/>
    </row>
    <row r="82" spans="1:37">
      <c r="A82" s="15" t="s">
        <v>38</v>
      </c>
      <c r="B82" s="25" t="s">
        <v>281</v>
      </c>
      <c r="C82" s="26"/>
      <c r="D82" s="26"/>
      <c r="E82" s="26"/>
      <c r="F82" s="26"/>
      <c r="G82" s="26"/>
      <c r="H82" s="26"/>
      <c r="I82" s="26"/>
      <c r="J82" s="39"/>
      <c r="K82" s="24"/>
      <c r="L82" s="24"/>
      <c r="M82" s="24"/>
      <c r="N82" s="24"/>
      <c r="O82" s="24"/>
      <c r="P82" s="24"/>
      <c r="Q82" s="24"/>
      <c r="R82" s="24"/>
      <c r="S82" s="24"/>
      <c r="T82" s="24"/>
      <c r="U82" s="24"/>
      <c r="V82" s="24"/>
      <c r="W82" s="24"/>
      <c r="X82" s="24"/>
      <c r="Y82" s="62"/>
      <c r="Z82" s="62"/>
      <c r="AA82" s="62"/>
      <c r="AB82" s="62"/>
      <c r="AC82" s="62"/>
      <c r="AD82" s="62"/>
      <c r="AE82" s="62"/>
      <c r="AF82" s="62"/>
      <c r="AG82" s="52"/>
      <c r="AH82" s="65"/>
      <c r="AI82" s="65"/>
      <c r="AK82" s="64"/>
    </row>
    <row r="83" spans="1:37">
      <c r="A83" s="15" t="s">
        <v>38</v>
      </c>
      <c r="B83" s="25" t="s">
        <v>282</v>
      </c>
      <c r="C83" s="26"/>
      <c r="D83" s="26"/>
      <c r="E83" s="26"/>
      <c r="F83" s="26"/>
      <c r="G83" s="26"/>
      <c r="H83" s="26"/>
      <c r="I83" s="26"/>
      <c r="J83" s="39"/>
      <c r="K83" s="24"/>
      <c r="L83" s="24"/>
      <c r="M83" s="24"/>
      <c r="N83" s="24"/>
      <c r="O83" s="24"/>
      <c r="P83" s="24"/>
      <c r="Q83" s="24"/>
      <c r="R83" s="24"/>
      <c r="S83" s="24"/>
      <c r="T83" s="24"/>
      <c r="U83" s="24"/>
      <c r="V83" s="24"/>
      <c r="W83" s="24"/>
      <c r="X83" s="24"/>
      <c r="Y83" s="62"/>
      <c r="Z83" s="62"/>
      <c r="AA83" s="62"/>
      <c r="AB83" s="62"/>
      <c r="AC83" s="62"/>
      <c r="AD83" s="62"/>
      <c r="AE83" s="62"/>
      <c r="AF83" s="62"/>
      <c r="AG83" s="52"/>
      <c r="AH83" s="65"/>
      <c r="AI83" s="65"/>
      <c r="AK83" s="64"/>
    </row>
    <row r="84" spans="1:37">
      <c r="A84" s="15" t="s">
        <v>38</v>
      </c>
      <c r="B84" s="25" t="s">
        <v>283</v>
      </c>
      <c r="C84" s="26"/>
      <c r="D84" s="26"/>
      <c r="E84" s="26"/>
      <c r="F84" s="26"/>
      <c r="G84" s="26"/>
      <c r="H84" s="26"/>
      <c r="I84" s="26"/>
      <c r="J84" s="39"/>
      <c r="K84" s="24"/>
      <c r="L84" s="24"/>
      <c r="M84" s="24"/>
      <c r="N84" s="24"/>
      <c r="O84" s="24"/>
      <c r="P84" s="24"/>
      <c r="Q84" s="24"/>
      <c r="R84" s="24"/>
      <c r="S84" s="24"/>
      <c r="T84" s="24"/>
      <c r="U84" s="24"/>
      <c r="V84" s="24"/>
      <c r="W84" s="24"/>
      <c r="X84" s="24"/>
      <c r="Y84" s="62"/>
      <c r="Z84" s="62"/>
      <c r="AA84" s="62"/>
      <c r="AB84" s="62"/>
      <c r="AC84" s="62"/>
      <c r="AD84" s="62"/>
      <c r="AE84" s="62"/>
      <c r="AF84" s="62"/>
      <c r="AG84" s="52"/>
      <c r="AH84" s="65"/>
      <c r="AI84" s="65"/>
      <c r="AK84" s="64"/>
    </row>
    <row r="85" spans="1:37">
      <c r="A85" s="15" t="s">
        <v>38</v>
      </c>
      <c r="B85" s="25" t="s">
        <v>284</v>
      </c>
      <c r="C85" s="26"/>
      <c r="D85" s="26"/>
      <c r="E85" s="26"/>
      <c r="F85" s="26"/>
      <c r="G85" s="26"/>
      <c r="H85" s="26"/>
      <c r="I85" s="26"/>
      <c r="J85" s="39"/>
      <c r="K85" s="24"/>
      <c r="L85" s="24"/>
      <c r="M85" s="24"/>
      <c r="N85" s="24"/>
      <c r="O85" s="24"/>
      <c r="P85" s="24"/>
      <c r="Q85" s="24"/>
      <c r="R85" s="24"/>
      <c r="S85" s="24"/>
      <c r="T85" s="24"/>
      <c r="U85" s="24"/>
      <c r="V85" s="24"/>
      <c r="W85" s="24"/>
      <c r="X85" s="24"/>
      <c r="Y85" s="62"/>
      <c r="Z85" s="62"/>
      <c r="AA85" s="62"/>
      <c r="AB85" s="62"/>
      <c r="AC85" s="62"/>
      <c r="AD85" s="62"/>
      <c r="AE85" s="62"/>
      <c r="AF85" s="62"/>
      <c r="AG85" s="52"/>
      <c r="AH85" s="65"/>
      <c r="AI85" s="65"/>
      <c r="AK85" s="64"/>
    </row>
    <row r="86" spans="1:37">
      <c r="A86" s="15" t="s">
        <v>38</v>
      </c>
      <c r="B86" s="25" t="s">
        <v>285</v>
      </c>
      <c r="C86" s="26"/>
      <c r="D86" s="26"/>
      <c r="E86" s="26"/>
      <c r="F86" s="26"/>
      <c r="G86" s="26"/>
      <c r="H86" s="26"/>
      <c r="I86" s="26"/>
      <c r="J86" s="39"/>
      <c r="K86" s="33">
        <v>0</v>
      </c>
      <c r="L86" s="33">
        <v>0</v>
      </c>
      <c r="M86" s="33">
        <v>0</v>
      </c>
      <c r="N86" s="33">
        <v>0</v>
      </c>
      <c r="O86" s="33">
        <v>0</v>
      </c>
      <c r="P86" s="33"/>
      <c r="Q86" s="33">
        <v>0</v>
      </c>
      <c r="R86" s="33">
        <v>0</v>
      </c>
      <c r="S86" s="33">
        <v>0</v>
      </c>
      <c r="T86" s="33">
        <v>0</v>
      </c>
      <c r="U86" s="33">
        <v>0</v>
      </c>
      <c r="V86" s="33">
        <v>0</v>
      </c>
      <c r="W86" s="33">
        <v>0</v>
      </c>
      <c r="X86" s="33">
        <v>0</v>
      </c>
      <c r="Y86" s="62"/>
      <c r="Z86" s="62"/>
      <c r="AA86" s="62"/>
      <c r="AB86" s="62"/>
      <c r="AC86" s="62"/>
      <c r="AD86" s="62"/>
      <c r="AE86" s="62"/>
      <c r="AF86" s="62"/>
      <c r="AG86" s="52"/>
      <c r="AH86" s="65"/>
      <c r="AI86" s="65"/>
      <c r="AK86" s="64"/>
    </row>
    <row r="87" spans="1:37">
      <c r="A87" s="15" t="s">
        <v>38</v>
      </c>
      <c r="B87" s="25" t="s">
        <v>286</v>
      </c>
      <c r="C87" s="26"/>
      <c r="D87" s="26"/>
      <c r="E87" s="26"/>
      <c r="F87" s="26"/>
      <c r="G87" s="26"/>
      <c r="H87" s="26"/>
      <c r="I87" s="26"/>
      <c r="J87" s="39"/>
      <c r="K87" s="33">
        <v>0</v>
      </c>
      <c r="L87" s="33">
        <v>0</v>
      </c>
      <c r="M87" s="33">
        <v>0</v>
      </c>
      <c r="N87" s="33">
        <v>0</v>
      </c>
      <c r="O87" s="33">
        <v>0</v>
      </c>
      <c r="P87" s="33"/>
      <c r="Q87" s="33">
        <v>0</v>
      </c>
      <c r="R87" s="33">
        <v>0</v>
      </c>
      <c r="S87" s="33">
        <v>0</v>
      </c>
      <c r="T87" s="33">
        <v>0</v>
      </c>
      <c r="U87" s="33">
        <v>0</v>
      </c>
      <c r="V87" s="33">
        <v>0</v>
      </c>
      <c r="W87" s="33">
        <v>0</v>
      </c>
      <c r="X87" s="33">
        <v>0</v>
      </c>
      <c r="Y87" s="62"/>
      <c r="Z87" s="62"/>
      <c r="AA87" s="62"/>
      <c r="AB87" s="62"/>
      <c r="AC87" s="62"/>
      <c r="AD87" s="62"/>
      <c r="AE87" s="62"/>
      <c r="AF87" s="62"/>
      <c r="AG87" s="52"/>
      <c r="AH87" s="65"/>
      <c r="AI87" s="65"/>
      <c r="AK87" s="64"/>
    </row>
    <row r="88" ht="14.25" spans="1:37">
      <c r="A88" s="15" t="s">
        <v>34</v>
      </c>
      <c r="B88" s="25" t="s">
        <v>287</v>
      </c>
      <c r="C88" s="26"/>
      <c r="D88" s="26"/>
      <c r="E88" s="26"/>
      <c r="F88" s="26"/>
      <c r="G88" s="26"/>
      <c r="H88" s="26"/>
      <c r="I88" s="26"/>
      <c r="J88" s="39"/>
      <c r="K88" s="33">
        <f t="shared" ref="K88:O88" si="34">SUM(K90+K91+K92+K89)</f>
        <v>0</v>
      </c>
      <c r="L88" s="33">
        <f t="shared" si="34"/>
        <v>0</v>
      </c>
      <c r="M88" s="33">
        <f t="shared" si="34"/>
        <v>0</v>
      </c>
      <c r="N88" s="33">
        <f t="shared" si="34"/>
        <v>0</v>
      </c>
      <c r="O88" s="33">
        <f t="shared" si="34"/>
        <v>0</v>
      </c>
      <c r="P88" s="33"/>
      <c r="Q88" s="33">
        <f t="shared" ref="Q88:X88" si="35">SUM(Q90+Q91+Q92+Q89)</f>
        <v>0</v>
      </c>
      <c r="R88" s="33">
        <f t="shared" si="35"/>
        <v>0</v>
      </c>
      <c r="S88" s="33">
        <f t="shared" si="35"/>
        <v>0</v>
      </c>
      <c r="T88" s="33">
        <f t="shared" si="35"/>
        <v>0</v>
      </c>
      <c r="U88" s="33">
        <f t="shared" si="35"/>
        <v>0</v>
      </c>
      <c r="V88" s="33">
        <f t="shared" si="35"/>
        <v>0</v>
      </c>
      <c r="W88" s="33">
        <f t="shared" si="35"/>
        <v>0</v>
      </c>
      <c r="X88" s="33">
        <f t="shared" si="35"/>
        <v>0</v>
      </c>
      <c r="Y88" s="62"/>
      <c r="Z88" s="62"/>
      <c r="AA88" s="62"/>
      <c r="AB88" s="62"/>
      <c r="AC88" s="62"/>
      <c r="AD88" s="62"/>
      <c r="AE88" s="62"/>
      <c r="AF88" s="62"/>
      <c r="AG88" s="86"/>
      <c r="AH88" s="65"/>
      <c r="AI88" s="65"/>
      <c r="AK88" s="64"/>
    </row>
    <row r="89" ht="18" customHeight="1" spans="1:37">
      <c r="A89" s="15" t="s">
        <v>38</v>
      </c>
      <c r="B89" s="25" t="s">
        <v>288</v>
      </c>
      <c r="C89" s="26"/>
      <c r="D89" s="26"/>
      <c r="E89" s="26"/>
      <c r="F89" s="26"/>
      <c r="G89" s="26"/>
      <c r="H89" s="26"/>
      <c r="I89" s="26"/>
      <c r="J89" s="39"/>
      <c r="K89" s="33">
        <v>0</v>
      </c>
      <c r="L89" s="33">
        <v>0</v>
      </c>
      <c r="M89" s="33">
        <v>0</v>
      </c>
      <c r="N89" s="33">
        <v>0</v>
      </c>
      <c r="O89" s="33">
        <v>0</v>
      </c>
      <c r="P89" s="33"/>
      <c r="Q89" s="33">
        <v>0</v>
      </c>
      <c r="R89" s="33">
        <v>0</v>
      </c>
      <c r="S89" s="33">
        <v>0</v>
      </c>
      <c r="T89" s="33">
        <v>0</v>
      </c>
      <c r="U89" s="33">
        <v>0</v>
      </c>
      <c r="V89" s="33">
        <v>0</v>
      </c>
      <c r="W89" s="33">
        <v>0</v>
      </c>
      <c r="X89" s="33">
        <v>0</v>
      </c>
      <c r="Y89" s="62"/>
      <c r="Z89" s="62"/>
      <c r="AA89" s="62"/>
      <c r="AB89" s="62"/>
      <c r="AC89" s="62"/>
      <c r="AD89" s="62"/>
      <c r="AE89" s="62"/>
      <c r="AF89" s="62"/>
      <c r="AG89" s="86"/>
      <c r="AH89" s="65"/>
      <c r="AI89" s="65"/>
      <c r="AK89" s="64"/>
    </row>
    <row r="90" ht="14.25" spans="1:37">
      <c r="A90" s="15" t="s">
        <v>38</v>
      </c>
      <c r="B90" s="25" t="s">
        <v>298</v>
      </c>
      <c r="C90" s="26"/>
      <c r="D90" s="26"/>
      <c r="E90" s="26"/>
      <c r="F90" s="26"/>
      <c r="G90" s="26"/>
      <c r="H90" s="26"/>
      <c r="I90" s="26"/>
      <c r="J90" s="39"/>
      <c r="K90" s="33">
        <v>0</v>
      </c>
      <c r="L90" s="33">
        <v>0</v>
      </c>
      <c r="M90" s="33">
        <v>0</v>
      </c>
      <c r="N90" s="33">
        <v>0</v>
      </c>
      <c r="O90" s="33">
        <v>0</v>
      </c>
      <c r="P90" s="33"/>
      <c r="Q90" s="33">
        <v>0</v>
      </c>
      <c r="R90" s="33">
        <v>0</v>
      </c>
      <c r="S90" s="33">
        <v>0</v>
      </c>
      <c r="T90" s="33">
        <v>0</v>
      </c>
      <c r="U90" s="33">
        <v>0</v>
      </c>
      <c r="V90" s="33">
        <v>0</v>
      </c>
      <c r="W90" s="33">
        <v>0</v>
      </c>
      <c r="X90" s="33">
        <v>0</v>
      </c>
      <c r="Y90" s="62"/>
      <c r="Z90" s="62"/>
      <c r="AA90" s="62"/>
      <c r="AB90" s="62"/>
      <c r="AC90" s="62"/>
      <c r="AD90" s="62"/>
      <c r="AE90" s="62"/>
      <c r="AF90" s="62"/>
      <c r="AG90" s="86"/>
      <c r="AH90" s="65"/>
      <c r="AI90" s="65"/>
      <c r="AK90" s="64"/>
    </row>
    <row r="91" spans="1:37">
      <c r="A91" s="15" t="s">
        <v>38</v>
      </c>
      <c r="B91" s="25" t="s">
        <v>299</v>
      </c>
      <c r="C91" s="26"/>
      <c r="D91" s="26"/>
      <c r="E91" s="26"/>
      <c r="F91" s="26"/>
      <c r="G91" s="26"/>
      <c r="H91" s="26"/>
      <c r="I91" s="26"/>
      <c r="J91" s="39"/>
      <c r="K91" s="33"/>
      <c r="L91" s="33"/>
      <c r="M91" s="33"/>
      <c r="N91" s="33"/>
      <c r="O91" s="33"/>
      <c r="P91" s="33"/>
      <c r="Q91" s="33"/>
      <c r="R91" s="33"/>
      <c r="S91" s="33"/>
      <c r="T91" s="33"/>
      <c r="U91" s="33"/>
      <c r="V91" s="33"/>
      <c r="W91" s="33"/>
      <c r="X91" s="33"/>
      <c r="Y91" s="62"/>
      <c r="Z91" s="62"/>
      <c r="AA91" s="62"/>
      <c r="AB91" s="62"/>
      <c r="AC91" s="62"/>
      <c r="AD91" s="62"/>
      <c r="AE91" s="62"/>
      <c r="AF91" s="62"/>
      <c r="AG91" s="52"/>
      <c r="AH91" s="65"/>
      <c r="AI91" s="65"/>
      <c r="AK91" s="64"/>
    </row>
    <row r="92" spans="1:37">
      <c r="A92" s="15" t="s">
        <v>38</v>
      </c>
      <c r="B92" s="25" t="s">
        <v>300</v>
      </c>
      <c r="C92" s="26"/>
      <c r="D92" s="26"/>
      <c r="E92" s="26"/>
      <c r="F92" s="26"/>
      <c r="G92" s="26"/>
      <c r="H92" s="26"/>
      <c r="I92" s="26"/>
      <c r="J92" s="39"/>
      <c r="K92" s="33">
        <v>0</v>
      </c>
      <c r="L92" s="33">
        <v>0</v>
      </c>
      <c r="M92" s="33">
        <v>0</v>
      </c>
      <c r="N92" s="33">
        <v>0</v>
      </c>
      <c r="O92" s="33">
        <v>0</v>
      </c>
      <c r="P92" s="33"/>
      <c r="Q92" s="33">
        <v>0</v>
      </c>
      <c r="R92" s="33">
        <v>0</v>
      </c>
      <c r="S92" s="33">
        <v>0</v>
      </c>
      <c r="T92" s="33">
        <v>0</v>
      </c>
      <c r="U92" s="33">
        <v>0</v>
      </c>
      <c r="V92" s="33">
        <v>0</v>
      </c>
      <c r="W92" s="33">
        <v>0</v>
      </c>
      <c r="X92" s="33">
        <v>0</v>
      </c>
      <c r="Y92" s="62"/>
      <c r="Z92" s="62"/>
      <c r="AA92" s="62"/>
      <c r="AB92" s="62"/>
      <c r="AC92" s="62"/>
      <c r="AD92" s="62"/>
      <c r="AE92" s="62"/>
      <c r="AF92" s="62"/>
      <c r="AG92" s="52"/>
      <c r="AH92" s="65"/>
      <c r="AI92" s="65"/>
      <c r="AK92" s="64"/>
    </row>
    <row r="93" spans="1:37">
      <c r="A93" s="15" t="s">
        <v>34</v>
      </c>
      <c r="B93" s="25" t="s">
        <v>301</v>
      </c>
      <c r="C93" s="26"/>
      <c r="D93" s="26"/>
      <c r="E93" s="26"/>
      <c r="F93" s="26"/>
      <c r="G93" s="26"/>
      <c r="H93" s="26"/>
      <c r="I93" s="26"/>
      <c r="J93" s="39"/>
      <c r="K93" s="33">
        <f t="shared" ref="K93:O93" si="36">SUM(K94+K96+K103+K104+K105+K109)</f>
        <v>6587.78</v>
      </c>
      <c r="L93" s="33">
        <f t="shared" si="36"/>
        <v>1590</v>
      </c>
      <c r="M93" s="33">
        <f t="shared" si="36"/>
        <v>0</v>
      </c>
      <c r="N93" s="33">
        <f t="shared" si="36"/>
        <v>0</v>
      </c>
      <c r="O93" s="33">
        <f t="shared" si="36"/>
        <v>0</v>
      </c>
      <c r="P93" s="33"/>
      <c r="Q93" s="33">
        <f t="shared" ref="Q93:X93" si="37">SUM(Q94+Q96+Q103+Q104+Q105+Q109)</f>
        <v>3415</v>
      </c>
      <c r="R93" s="33">
        <f t="shared" si="37"/>
        <v>0</v>
      </c>
      <c r="S93" s="33">
        <f t="shared" si="37"/>
        <v>0</v>
      </c>
      <c r="T93" s="33">
        <f t="shared" si="37"/>
        <v>0</v>
      </c>
      <c r="U93" s="33">
        <f t="shared" si="37"/>
        <v>1582.78</v>
      </c>
      <c r="V93" s="33">
        <f t="shared" si="37"/>
        <v>1137</v>
      </c>
      <c r="W93" s="33">
        <f t="shared" si="37"/>
        <v>0</v>
      </c>
      <c r="X93" s="33">
        <f t="shared" si="37"/>
        <v>0</v>
      </c>
      <c r="Y93" s="62"/>
      <c r="Z93" s="62"/>
      <c r="AA93" s="62"/>
      <c r="AB93" s="62"/>
      <c r="AC93" s="62"/>
      <c r="AD93" s="62"/>
      <c r="AE93" s="62"/>
      <c r="AF93" s="62"/>
      <c r="AG93" s="52"/>
      <c r="AH93" s="65"/>
      <c r="AI93" s="65"/>
      <c r="AK93" s="64"/>
    </row>
    <row r="94" spans="1:37">
      <c r="A94" s="15" t="s">
        <v>38</v>
      </c>
      <c r="B94" s="25" t="s">
        <v>302</v>
      </c>
      <c r="C94" s="26"/>
      <c r="D94" s="26"/>
      <c r="E94" s="26"/>
      <c r="F94" s="26"/>
      <c r="G94" s="26"/>
      <c r="H94" s="26"/>
      <c r="I94" s="26"/>
      <c r="J94" s="39"/>
      <c r="K94" s="33">
        <f t="shared" ref="K94:O94" si="38">SUM(K95)</f>
        <v>500</v>
      </c>
      <c r="L94" s="33">
        <f t="shared" si="38"/>
        <v>100</v>
      </c>
      <c r="M94" s="33">
        <f t="shared" si="38"/>
        <v>0</v>
      </c>
      <c r="N94" s="33">
        <f t="shared" si="38"/>
        <v>0</v>
      </c>
      <c r="O94" s="33">
        <f t="shared" si="38"/>
        <v>0</v>
      </c>
      <c r="P94" s="33"/>
      <c r="Q94" s="33">
        <f t="shared" ref="Q94:X94" si="39">SUM(Q95)</f>
        <v>400</v>
      </c>
      <c r="R94" s="33">
        <f t="shared" si="39"/>
        <v>0</v>
      </c>
      <c r="S94" s="33">
        <f t="shared" si="39"/>
        <v>0</v>
      </c>
      <c r="T94" s="33">
        <f t="shared" si="39"/>
        <v>0</v>
      </c>
      <c r="U94" s="33">
        <f t="shared" si="39"/>
        <v>0</v>
      </c>
      <c r="V94" s="33">
        <f t="shared" si="39"/>
        <v>45</v>
      </c>
      <c r="W94" s="33">
        <f t="shared" si="39"/>
        <v>0</v>
      </c>
      <c r="X94" s="33">
        <f t="shared" si="39"/>
        <v>0</v>
      </c>
      <c r="Y94" s="62"/>
      <c r="Z94" s="62"/>
      <c r="AA94" s="62"/>
      <c r="AB94" s="62"/>
      <c r="AC94" s="62"/>
      <c r="AD94" s="62"/>
      <c r="AE94" s="62"/>
      <c r="AF94" s="62"/>
      <c r="AG94" s="52"/>
      <c r="AH94" s="65"/>
      <c r="AI94" s="65"/>
      <c r="AK94" s="64"/>
    </row>
    <row r="95" ht="84" customHeight="1" spans="1:37">
      <c r="A95" s="17">
        <v>29</v>
      </c>
      <c r="B95" s="17" t="s">
        <v>547</v>
      </c>
      <c r="C95" s="17" t="s">
        <v>303</v>
      </c>
      <c r="D95" s="17" t="s">
        <v>548</v>
      </c>
      <c r="E95" s="17" t="s">
        <v>42</v>
      </c>
      <c r="F95" s="17" t="s">
        <v>211</v>
      </c>
      <c r="G95" s="17">
        <v>2021.01</v>
      </c>
      <c r="H95" s="19">
        <v>2021.1</v>
      </c>
      <c r="I95" s="17" t="s">
        <v>549</v>
      </c>
      <c r="J95" s="17" t="s">
        <v>550</v>
      </c>
      <c r="K95" s="17">
        <v>500</v>
      </c>
      <c r="L95" s="17">
        <v>100</v>
      </c>
      <c r="M95" s="17"/>
      <c r="N95" s="17"/>
      <c r="O95" s="17"/>
      <c r="P95" s="17"/>
      <c r="Q95" s="17">
        <v>400</v>
      </c>
      <c r="R95" s="17"/>
      <c r="S95" s="36"/>
      <c r="T95" s="36"/>
      <c r="U95" s="36"/>
      <c r="V95" s="17">
        <v>45</v>
      </c>
      <c r="W95" s="36"/>
      <c r="X95" s="36"/>
      <c r="Y95" s="60" t="s">
        <v>551</v>
      </c>
      <c r="Z95" s="60" t="s">
        <v>552</v>
      </c>
      <c r="AA95" s="56" t="s">
        <v>553</v>
      </c>
      <c r="AB95" s="56" t="s">
        <v>554</v>
      </c>
      <c r="AC95" s="56" t="s">
        <v>553</v>
      </c>
      <c r="AD95" s="56" t="s">
        <v>554</v>
      </c>
      <c r="AE95" s="56" t="s">
        <v>555</v>
      </c>
      <c r="AF95" s="19" t="s">
        <v>556</v>
      </c>
      <c r="AG95" s="47" t="s">
        <v>705</v>
      </c>
      <c r="AH95" s="65"/>
      <c r="AI95" s="65"/>
      <c r="AJ95" s="68"/>
      <c r="AK95" s="69" t="s">
        <v>74</v>
      </c>
    </row>
    <row r="96" spans="1:37">
      <c r="A96" s="15" t="s">
        <v>38</v>
      </c>
      <c r="B96" s="25" t="s">
        <v>304</v>
      </c>
      <c r="C96" s="26"/>
      <c r="D96" s="26"/>
      <c r="E96" s="26"/>
      <c r="F96" s="26"/>
      <c r="G96" s="26"/>
      <c r="H96" s="26"/>
      <c r="I96" s="26"/>
      <c r="J96" s="39"/>
      <c r="K96" s="33">
        <f t="shared" ref="K96:O96" si="40">SUM(K97:K102)</f>
        <v>3572.78</v>
      </c>
      <c r="L96" s="33">
        <f t="shared" si="40"/>
        <v>1390</v>
      </c>
      <c r="M96" s="33">
        <f t="shared" si="40"/>
        <v>0</v>
      </c>
      <c r="N96" s="33">
        <f t="shared" si="40"/>
        <v>0</v>
      </c>
      <c r="O96" s="33">
        <f t="shared" si="40"/>
        <v>0</v>
      </c>
      <c r="P96" s="33"/>
      <c r="Q96" s="33">
        <f t="shared" ref="Q96:X96" si="41">SUM(Q97:Q102)</f>
        <v>600</v>
      </c>
      <c r="R96" s="33">
        <f t="shared" si="41"/>
        <v>0</v>
      </c>
      <c r="S96" s="33">
        <f t="shared" si="41"/>
        <v>0</v>
      </c>
      <c r="T96" s="33">
        <f t="shared" si="41"/>
        <v>0</v>
      </c>
      <c r="U96" s="33">
        <f t="shared" si="41"/>
        <v>1582.78</v>
      </c>
      <c r="V96" s="33">
        <f t="shared" si="41"/>
        <v>958</v>
      </c>
      <c r="W96" s="33">
        <f t="shared" si="41"/>
        <v>0</v>
      </c>
      <c r="X96" s="33">
        <f t="shared" si="41"/>
        <v>0</v>
      </c>
      <c r="Y96" s="62"/>
      <c r="Z96" s="62"/>
      <c r="AA96" s="62"/>
      <c r="AB96" s="62"/>
      <c r="AC96" s="62"/>
      <c r="AD96" s="62"/>
      <c r="AE96" s="62"/>
      <c r="AF96" s="62"/>
      <c r="AG96" s="52"/>
      <c r="AH96" s="65"/>
      <c r="AI96" s="65"/>
      <c r="AK96" s="64"/>
    </row>
    <row r="97" ht="57" spans="1:37">
      <c r="A97" s="17">
        <v>30</v>
      </c>
      <c r="B97" s="17" t="s">
        <v>557</v>
      </c>
      <c r="C97" s="17" t="str">
        <f>F97</f>
        <v>水利</v>
      </c>
      <c r="D97" s="17" t="s">
        <v>313</v>
      </c>
      <c r="E97" s="17" t="s">
        <v>42</v>
      </c>
      <c r="F97" s="24" t="s">
        <v>211</v>
      </c>
      <c r="G97" s="17">
        <v>2021.01</v>
      </c>
      <c r="H97" s="19">
        <v>2021.1</v>
      </c>
      <c r="I97" s="17" t="s">
        <v>314</v>
      </c>
      <c r="J97" s="17" t="s">
        <v>315</v>
      </c>
      <c r="K97" s="17">
        <v>864.4</v>
      </c>
      <c r="L97" s="17">
        <v>300</v>
      </c>
      <c r="M97" s="35"/>
      <c r="N97" s="35"/>
      <c r="O97" s="35"/>
      <c r="P97" s="35"/>
      <c r="Q97" s="19"/>
      <c r="R97" s="19"/>
      <c r="S97" s="35"/>
      <c r="T97" s="35"/>
      <c r="U97" s="35">
        <v>564.4</v>
      </c>
      <c r="V97" s="46">
        <v>26</v>
      </c>
      <c r="W97" s="20"/>
      <c r="X97" s="20"/>
      <c r="Y97" s="17" t="s">
        <v>316</v>
      </c>
      <c r="Z97" s="17" t="s">
        <v>317</v>
      </c>
      <c r="AA97" s="17" t="s">
        <v>215</v>
      </c>
      <c r="AB97" s="17" t="s">
        <v>217</v>
      </c>
      <c r="AC97" s="17" t="s">
        <v>215</v>
      </c>
      <c r="AD97" s="17" t="s">
        <v>217</v>
      </c>
      <c r="AE97" s="17" t="s">
        <v>218</v>
      </c>
      <c r="AF97" s="17" t="s">
        <v>219</v>
      </c>
      <c r="AG97" s="47" t="s">
        <v>705</v>
      </c>
      <c r="AH97" s="66"/>
      <c r="AI97" s="67" t="s">
        <v>220</v>
      </c>
      <c r="AJ97" s="68"/>
      <c r="AK97" s="69" t="s">
        <v>74</v>
      </c>
    </row>
    <row r="98" ht="57" spans="1:37">
      <c r="A98" s="167">
        <v>38</v>
      </c>
      <c r="B98" s="17" t="s">
        <v>558</v>
      </c>
      <c r="C98" s="17" t="str">
        <f>F98</f>
        <v>水利</v>
      </c>
      <c r="D98" s="17" t="s">
        <v>319</v>
      </c>
      <c r="E98" s="17" t="s">
        <v>42</v>
      </c>
      <c r="F98" s="24" t="s">
        <v>211</v>
      </c>
      <c r="G98" s="17">
        <v>2021.01</v>
      </c>
      <c r="H98" s="19">
        <v>2021.1</v>
      </c>
      <c r="I98" s="17" t="s">
        <v>320</v>
      </c>
      <c r="J98" s="17" t="s">
        <v>321</v>
      </c>
      <c r="K98" s="17">
        <v>600</v>
      </c>
      <c r="L98" s="17"/>
      <c r="M98" s="35"/>
      <c r="N98" s="35"/>
      <c r="O98" s="35"/>
      <c r="P98" s="35"/>
      <c r="Q98" s="35">
        <v>600</v>
      </c>
      <c r="R98" s="35"/>
      <c r="S98" s="35"/>
      <c r="T98" s="35"/>
      <c r="U98" s="35"/>
      <c r="V98" s="46">
        <v>120</v>
      </c>
      <c r="W98" s="20"/>
      <c r="X98" s="20"/>
      <c r="Y98" s="17" t="s">
        <v>322</v>
      </c>
      <c r="Z98" s="17" t="s">
        <v>323</v>
      </c>
      <c r="AA98" s="17" t="s">
        <v>215</v>
      </c>
      <c r="AB98" s="17" t="s">
        <v>217</v>
      </c>
      <c r="AC98" s="17" t="s">
        <v>215</v>
      </c>
      <c r="AD98" s="17" t="s">
        <v>217</v>
      </c>
      <c r="AE98" s="17" t="s">
        <v>218</v>
      </c>
      <c r="AF98" s="17" t="s">
        <v>219</v>
      </c>
      <c r="AG98" s="47" t="s">
        <v>54</v>
      </c>
      <c r="AH98" s="66"/>
      <c r="AI98" s="67" t="s">
        <v>220</v>
      </c>
      <c r="AK98" s="73" t="s">
        <v>74</v>
      </c>
    </row>
    <row r="99" ht="47.1" customHeight="1" spans="1:37">
      <c r="A99" s="17">
        <v>31</v>
      </c>
      <c r="B99" s="17" t="s">
        <v>559</v>
      </c>
      <c r="C99" s="17" t="s">
        <v>211</v>
      </c>
      <c r="D99" s="17" t="s">
        <v>560</v>
      </c>
      <c r="E99" s="17" t="s">
        <v>42</v>
      </c>
      <c r="F99" s="24"/>
      <c r="G99" s="17">
        <v>2021.01</v>
      </c>
      <c r="H99" s="19">
        <v>2021.1</v>
      </c>
      <c r="I99" s="17" t="s">
        <v>561</v>
      </c>
      <c r="J99" s="17" t="s">
        <v>562</v>
      </c>
      <c r="K99" s="17">
        <v>40</v>
      </c>
      <c r="L99" s="17">
        <v>40</v>
      </c>
      <c r="M99" s="35"/>
      <c r="N99" s="42"/>
      <c r="O99" s="35"/>
      <c r="P99" s="35"/>
      <c r="Q99" s="19"/>
      <c r="R99" s="19"/>
      <c r="S99" s="35"/>
      <c r="T99" s="35"/>
      <c r="U99" s="35"/>
      <c r="V99" s="21">
        <v>30</v>
      </c>
      <c r="W99" s="20"/>
      <c r="X99" s="20"/>
      <c r="Y99" s="19" t="s">
        <v>563</v>
      </c>
      <c r="Z99" s="19" t="s">
        <v>564</v>
      </c>
      <c r="AA99" s="17" t="s">
        <v>166</v>
      </c>
      <c r="AB99" s="17" t="s">
        <v>167</v>
      </c>
      <c r="AC99" s="17" t="s">
        <v>215</v>
      </c>
      <c r="AD99" s="17" t="s">
        <v>217</v>
      </c>
      <c r="AE99" s="17" t="s">
        <v>218</v>
      </c>
      <c r="AF99" s="17" t="s">
        <v>219</v>
      </c>
      <c r="AG99" s="47" t="s">
        <v>705</v>
      </c>
      <c r="AH99" s="66"/>
      <c r="AI99" s="67"/>
      <c r="AJ99" s="68"/>
      <c r="AK99" s="69"/>
    </row>
    <row r="100" ht="47.1" customHeight="1" spans="1:37">
      <c r="A100" s="17">
        <v>32</v>
      </c>
      <c r="B100" s="17" t="s">
        <v>565</v>
      </c>
      <c r="C100" s="17" t="s">
        <v>211</v>
      </c>
      <c r="D100" s="17" t="s">
        <v>566</v>
      </c>
      <c r="E100" s="17" t="s">
        <v>567</v>
      </c>
      <c r="F100" s="24"/>
      <c r="G100" s="17">
        <v>2021.01</v>
      </c>
      <c r="H100" s="19">
        <v>2021.1</v>
      </c>
      <c r="I100" s="17" t="s">
        <v>568</v>
      </c>
      <c r="J100" s="17" t="s">
        <v>569</v>
      </c>
      <c r="K100" s="17">
        <v>150</v>
      </c>
      <c r="L100" s="17">
        <v>150</v>
      </c>
      <c r="M100" s="35"/>
      <c r="N100" s="42"/>
      <c r="O100" s="35"/>
      <c r="P100" s="35"/>
      <c r="Q100" s="19"/>
      <c r="R100" s="19"/>
      <c r="S100" s="35"/>
      <c r="T100" s="35"/>
      <c r="U100" s="35"/>
      <c r="V100" s="21">
        <v>9</v>
      </c>
      <c r="W100" s="20"/>
      <c r="X100" s="20"/>
      <c r="Y100" s="34" t="s">
        <v>570</v>
      </c>
      <c r="Z100" s="34" t="s">
        <v>570</v>
      </c>
      <c r="AA100" s="17" t="s">
        <v>140</v>
      </c>
      <c r="AB100" s="17" t="s">
        <v>473</v>
      </c>
      <c r="AC100" s="17" t="s">
        <v>215</v>
      </c>
      <c r="AD100" s="17" t="s">
        <v>217</v>
      </c>
      <c r="AE100" s="17" t="s">
        <v>218</v>
      </c>
      <c r="AF100" s="17" t="s">
        <v>219</v>
      </c>
      <c r="AG100" s="47" t="s">
        <v>705</v>
      </c>
      <c r="AH100" s="66"/>
      <c r="AI100" s="67"/>
      <c r="AJ100" s="68"/>
      <c r="AK100" s="69" t="s">
        <v>74</v>
      </c>
    </row>
    <row r="101" ht="47.1" customHeight="1" spans="1:37">
      <c r="A101" s="17">
        <v>33</v>
      </c>
      <c r="B101" s="17" t="s">
        <v>571</v>
      </c>
      <c r="C101" s="17" t="s">
        <v>211</v>
      </c>
      <c r="D101" s="17" t="s">
        <v>572</v>
      </c>
      <c r="E101" s="17" t="s">
        <v>567</v>
      </c>
      <c r="F101" s="24"/>
      <c r="G101" s="17">
        <v>2021.01</v>
      </c>
      <c r="H101" s="19">
        <v>2021.1</v>
      </c>
      <c r="I101" s="17" t="s">
        <v>573</v>
      </c>
      <c r="J101" s="17" t="s">
        <v>574</v>
      </c>
      <c r="K101" s="17">
        <v>300</v>
      </c>
      <c r="L101" s="17">
        <v>300</v>
      </c>
      <c r="M101" s="35"/>
      <c r="N101" s="42"/>
      <c r="O101" s="35"/>
      <c r="P101" s="35"/>
      <c r="Q101" s="19"/>
      <c r="R101" s="19"/>
      <c r="S101" s="35"/>
      <c r="T101" s="35"/>
      <c r="U101" s="35"/>
      <c r="V101" s="21">
        <v>586</v>
      </c>
      <c r="W101" s="20"/>
      <c r="X101" s="20"/>
      <c r="Y101" s="34" t="s">
        <v>570</v>
      </c>
      <c r="Z101" s="60" t="s">
        <v>575</v>
      </c>
      <c r="AA101" s="17" t="s">
        <v>215</v>
      </c>
      <c r="AB101" s="17" t="s">
        <v>217</v>
      </c>
      <c r="AC101" s="17" t="s">
        <v>215</v>
      </c>
      <c r="AD101" s="34" t="s">
        <v>217</v>
      </c>
      <c r="AE101" s="83" t="s">
        <v>218</v>
      </c>
      <c r="AF101" s="41" t="s">
        <v>219</v>
      </c>
      <c r="AG101" s="47" t="s">
        <v>705</v>
      </c>
      <c r="AH101" s="66"/>
      <c r="AI101" s="67"/>
      <c r="AJ101" s="68"/>
      <c r="AK101" s="69" t="s">
        <v>74</v>
      </c>
    </row>
    <row r="102" ht="47.1" customHeight="1" spans="1:37">
      <c r="A102" s="17">
        <v>34</v>
      </c>
      <c r="B102" s="17" t="s">
        <v>576</v>
      </c>
      <c r="C102" s="17" t="s">
        <v>211</v>
      </c>
      <c r="D102" s="75" t="s">
        <v>331</v>
      </c>
      <c r="E102" s="17" t="s">
        <v>42</v>
      </c>
      <c r="F102" s="76"/>
      <c r="G102" s="17">
        <v>2021.01</v>
      </c>
      <c r="H102" s="19">
        <v>2021.1</v>
      </c>
      <c r="I102" s="79" t="s">
        <v>332</v>
      </c>
      <c r="J102" s="75" t="s">
        <v>333</v>
      </c>
      <c r="K102" s="79">
        <v>1618.38</v>
      </c>
      <c r="L102" s="17">
        <v>600</v>
      </c>
      <c r="M102" s="35"/>
      <c r="N102" s="42"/>
      <c r="O102" s="35"/>
      <c r="P102" s="35"/>
      <c r="Q102" s="19"/>
      <c r="R102" s="19"/>
      <c r="S102" s="35"/>
      <c r="T102" s="35"/>
      <c r="U102" s="35">
        <v>1018.38</v>
      </c>
      <c r="V102" s="23">
        <v>187</v>
      </c>
      <c r="W102" s="20"/>
      <c r="X102" s="20"/>
      <c r="Y102" s="60" t="s">
        <v>577</v>
      </c>
      <c r="Z102" s="59" t="s">
        <v>335</v>
      </c>
      <c r="AA102" s="84" t="s">
        <v>215</v>
      </c>
      <c r="AB102" s="17" t="s">
        <v>217</v>
      </c>
      <c r="AC102" s="85" t="s">
        <v>215</v>
      </c>
      <c r="AD102" s="86" t="s">
        <v>217</v>
      </c>
      <c r="AE102" s="83" t="s">
        <v>218</v>
      </c>
      <c r="AF102" s="41" t="s">
        <v>219</v>
      </c>
      <c r="AG102" s="47" t="s">
        <v>705</v>
      </c>
      <c r="AH102" s="91"/>
      <c r="AI102" s="92"/>
      <c r="AJ102" s="93"/>
      <c r="AK102" s="94" t="s">
        <v>74</v>
      </c>
    </row>
    <row r="103" spans="1:37">
      <c r="A103" s="15" t="s">
        <v>38</v>
      </c>
      <c r="B103" s="16" t="s">
        <v>347</v>
      </c>
      <c r="C103" s="16"/>
      <c r="D103" s="16"/>
      <c r="E103" s="16"/>
      <c r="F103" s="16"/>
      <c r="G103" s="16"/>
      <c r="H103" s="16"/>
      <c r="I103" s="16"/>
      <c r="J103" s="16"/>
      <c r="K103" s="33"/>
      <c r="L103" s="33"/>
      <c r="M103" s="33"/>
      <c r="N103" s="33"/>
      <c r="O103" s="33"/>
      <c r="P103" s="33"/>
      <c r="Q103" s="33"/>
      <c r="R103" s="33"/>
      <c r="S103" s="33"/>
      <c r="T103" s="33"/>
      <c r="U103" s="33"/>
      <c r="V103" s="33"/>
      <c r="W103" s="33"/>
      <c r="X103" s="33"/>
      <c r="Y103" s="52"/>
      <c r="Z103" s="52"/>
      <c r="AA103" s="52"/>
      <c r="AB103" s="52"/>
      <c r="AC103" s="53"/>
      <c r="AD103" s="54"/>
      <c r="AE103" s="55"/>
      <c r="AF103" s="52"/>
      <c r="AG103" s="52"/>
      <c r="AH103" s="65"/>
      <c r="AI103" s="65"/>
      <c r="AK103" s="64"/>
    </row>
    <row r="104" spans="1:37">
      <c r="A104" s="15" t="s">
        <v>38</v>
      </c>
      <c r="B104" s="16" t="s">
        <v>348</v>
      </c>
      <c r="C104" s="16"/>
      <c r="D104" s="16"/>
      <c r="E104" s="16"/>
      <c r="F104" s="16"/>
      <c r="G104" s="16"/>
      <c r="H104" s="16"/>
      <c r="I104" s="16"/>
      <c r="J104" s="16"/>
      <c r="K104" s="33"/>
      <c r="L104" s="33"/>
      <c r="M104" s="33"/>
      <c r="N104" s="33"/>
      <c r="O104" s="33"/>
      <c r="P104" s="33"/>
      <c r="Q104" s="33"/>
      <c r="R104" s="33"/>
      <c r="S104" s="33"/>
      <c r="T104" s="33"/>
      <c r="U104" s="33"/>
      <c r="V104" s="33"/>
      <c r="W104" s="33"/>
      <c r="X104" s="33"/>
      <c r="Y104" s="52"/>
      <c r="Z104" s="52"/>
      <c r="AA104" s="52"/>
      <c r="AB104" s="52"/>
      <c r="AC104" s="53"/>
      <c r="AD104" s="54"/>
      <c r="AE104" s="55"/>
      <c r="AF104" s="52"/>
      <c r="AG104" s="52"/>
      <c r="AH104" s="65"/>
      <c r="AI104" s="65"/>
      <c r="AK104" s="64"/>
    </row>
    <row r="105" spans="1:37">
      <c r="A105" s="15" t="s">
        <v>38</v>
      </c>
      <c r="B105" s="16" t="s">
        <v>578</v>
      </c>
      <c r="C105" s="16"/>
      <c r="D105" s="16"/>
      <c r="E105" s="16"/>
      <c r="F105" s="16"/>
      <c r="G105" s="16"/>
      <c r="H105" s="16"/>
      <c r="I105" s="16"/>
      <c r="J105" s="16"/>
      <c r="K105" s="33">
        <f t="shared" ref="K105:X105" si="42">SUM(K106:K108)</f>
        <v>1945</v>
      </c>
      <c r="L105" s="33">
        <f t="shared" si="42"/>
        <v>100</v>
      </c>
      <c r="M105" s="33">
        <f t="shared" si="42"/>
        <v>0</v>
      </c>
      <c r="N105" s="33">
        <f t="shared" si="42"/>
        <v>0</v>
      </c>
      <c r="O105" s="33">
        <f t="shared" si="42"/>
        <v>0</v>
      </c>
      <c r="P105" s="33">
        <f t="shared" si="42"/>
        <v>0</v>
      </c>
      <c r="Q105" s="33">
        <f t="shared" si="42"/>
        <v>1845</v>
      </c>
      <c r="R105" s="33">
        <f t="shared" si="42"/>
        <v>0</v>
      </c>
      <c r="S105" s="33">
        <f t="shared" si="42"/>
        <v>0</v>
      </c>
      <c r="T105" s="33">
        <f t="shared" si="42"/>
        <v>0</v>
      </c>
      <c r="U105" s="33">
        <f t="shared" si="42"/>
        <v>0</v>
      </c>
      <c r="V105" s="33">
        <f t="shared" si="42"/>
        <v>81</v>
      </c>
      <c r="W105" s="33">
        <f t="shared" si="42"/>
        <v>0</v>
      </c>
      <c r="X105" s="33">
        <f t="shared" si="42"/>
        <v>0</v>
      </c>
      <c r="Y105" s="52"/>
      <c r="Z105" s="52"/>
      <c r="AA105" s="52"/>
      <c r="AB105" s="52"/>
      <c r="AC105" s="53"/>
      <c r="AD105" s="54"/>
      <c r="AE105" s="55"/>
      <c r="AF105" s="52"/>
      <c r="AG105" s="52"/>
      <c r="AH105" s="65"/>
      <c r="AI105" s="65"/>
      <c r="AK105" s="64"/>
    </row>
    <row r="106" ht="57" customHeight="1" spans="1:37">
      <c r="A106" s="17">
        <v>43</v>
      </c>
      <c r="B106" s="17" t="s">
        <v>579</v>
      </c>
      <c r="C106" s="17" t="str">
        <f>F106</f>
        <v>水利</v>
      </c>
      <c r="D106" s="34" t="s">
        <v>707</v>
      </c>
      <c r="E106" s="17" t="s">
        <v>42</v>
      </c>
      <c r="F106" s="77" t="s">
        <v>211</v>
      </c>
      <c r="G106" s="17">
        <v>2021.01</v>
      </c>
      <c r="H106" s="19">
        <v>2021.1</v>
      </c>
      <c r="I106" s="34" t="s">
        <v>581</v>
      </c>
      <c r="J106" s="34" t="s">
        <v>582</v>
      </c>
      <c r="K106" s="17">
        <v>1000</v>
      </c>
      <c r="L106" s="17"/>
      <c r="M106" s="35"/>
      <c r="N106" s="20"/>
      <c r="O106" s="20"/>
      <c r="P106" s="20"/>
      <c r="Q106" s="20">
        <v>1000</v>
      </c>
      <c r="R106" s="73"/>
      <c r="S106" s="20"/>
      <c r="T106" s="20"/>
      <c r="U106" s="35"/>
      <c r="V106" s="81">
        <v>36</v>
      </c>
      <c r="W106" s="20"/>
      <c r="X106" s="20"/>
      <c r="Y106" s="60" t="s">
        <v>179</v>
      </c>
      <c r="Z106" s="60" t="s">
        <v>583</v>
      </c>
      <c r="AA106" s="34" t="s">
        <v>215</v>
      </c>
      <c r="AB106" s="34" t="s">
        <v>584</v>
      </c>
      <c r="AC106" s="57" t="s">
        <v>215</v>
      </c>
      <c r="AD106" s="34" t="s">
        <v>217</v>
      </c>
      <c r="AE106" s="83" t="s">
        <v>218</v>
      </c>
      <c r="AF106" s="41" t="s">
        <v>219</v>
      </c>
      <c r="AG106" s="47"/>
      <c r="AH106" s="70"/>
      <c r="AI106" s="67"/>
      <c r="AK106" s="73" t="s">
        <v>74</v>
      </c>
    </row>
    <row r="107" ht="57" customHeight="1" spans="1:37">
      <c r="A107" s="17">
        <v>44</v>
      </c>
      <c r="B107" s="17" t="s">
        <v>585</v>
      </c>
      <c r="C107" s="17" t="s">
        <v>211</v>
      </c>
      <c r="D107" s="34" t="s">
        <v>586</v>
      </c>
      <c r="E107" s="17" t="s">
        <v>42</v>
      </c>
      <c r="F107" s="77" t="s">
        <v>211</v>
      </c>
      <c r="G107" s="17">
        <v>2021.01</v>
      </c>
      <c r="H107" s="19">
        <v>2021.1</v>
      </c>
      <c r="I107" s="34" t="s">
        <v>267</v>
      </c>
      <c r="J107" s="34" t="s">
        <v>587</v>
      </c>
      <c r="K107" s="17">
        <v>245</v>
      </c>
      <c r="L107" s="17"/>
      <c r="M107" s="35"/>
      <c r="N107" s="20"/>
      <c r="O107" s="20"/>
      <c r="P107" s="20"/>
      <c r="Q107" s="17">
        <v>245</v>
      </c>
      <c r="R107" s="73"/>
      <c r="S107" s="20"/>
      <c r="T107" s="20"/>
      <c r="U107" s="35"/>
      <c r="V107" s="81">
        <v>24</v>
      </c>
      <c r="W107" s="20"/>
      <c r="X107" s="20"/>
      <c r="Y107" s="60" t="s">
        <v>179</v>
      </c>
      <c r="Z107" s="60" t="s">
        <v>583</v>
      </c>
      <c r="AA107" s="34" t="s">
        <v>215</v>
      </c>
      <c r="AB107" s="34" t="s">
        <v>584</v>
      </c>
      <c r="AC107" s="57" t="s">
        <v>215</v>
      </c>
      <c r="AD107" s="34" t="s">
        <v>217</v>
      </c>
      <c r="AE107" s="83" t="s">
        <v>218</v>
      </c>
      <c r="AF107" s="41" t="s">
        <v>219</v>
      </c>
      <c r="AG107" s="47"/>
      <c r="AH107" s="70"/>
      <c r="AI107" s="67"/>
      <c r="AK107" s="73"/>
    </row>
    <row r="108" ht="57" customHeight="1" spans="1:37">
      <c r="A108" s="17">
        <v>35</v>
      </c>
      <c r="B108" s="17" t="s">
        <v>588</v>
      </c>
      <c r="C108" s="17" t="s">
        <v>211</v>
      </c>
      <c r="D108" s="34" t="s">
        <v>589</v>
      </c>
      <c r="E108" s="17" t="s">
        <v>42</v>
      </c>
      <c r="F108" s="77" t="s">
        <v>211</v>
      </c>
      <c r="G108" s="17">
        <v>2021.01</v>
      </c>
      <c r="H108" s="19">
        <v>2021.1</v>
      </c>
      <c r="I108" s="34" t="s">
        <v>590</v>
      </c>
      <c r="J108" s="34" t="s">
        <v>591</v>
      </c>
      <c r="K108" s="17">
        <v>700</v>
      </c>
      <c r="L108" s="17">
        <v>100</v>
      </c>
      <c r="M108" s="35"/>
      <c r="N108" s="20"/>
      <c r="O108" s="20"/>
      <c r="P108" s="20"/>
      <c r="Q108" s="17">
        <v>600</v>
      </c>
      <c r="R108" s="73"/>
      <c r="S108" s="20"/>
      <c r="T108" s="20"/>
      <c r="U108" s="35"/>
      <c r="V108" s="81">
        <v>21</v>
      </c>
      <c r="W108" s="20"/>
      <c r="X108" s="20"/>
      <c r="Y108" s="60" t="s">
        <v>583</v>
      </c>
      <c r="Z108" s="60" t="s">
        <v>583</v>
      </c>
      <c r="AA108" s="34" t="s">
        <v>215</v>
      </c>
      <c r="AB108" s="34" t="s">
        <v>584</v>
      </c>
      <c r="AC108" s="57" t="s">
        <v>215</v>
      </c>
      <c r="AD108" s="34" t="s">
        <v>217</v>
      </c>
      <c r="AE108" s="83" t="s">
        <v>218</v>
      </c>
      <c r="AF108" s="41" t="s">
        <v>219</v>
      </c>
      <c r="AG108" s="47" t="s">
        <v>705</v>
      </c>
      <c r="AH108" s="70"/>
      <c r="AI108" s="67"/>
      <c r="AJ108" s="68"/>
      <c r="AK108" s="69"/>
    </row>
    <row r="109" spans="1:37">
      <c r="A109" s="15" t="s">
        <v>38</v>
      </c>
      <c r="B109" s="16" t="s">
        <v>368</v>
      </c>
      <c r="C109" s="16"/>
      <c r="D109" s="16"/>
      <c r="E109" s="16"/>
      <c r="F109" s="16"/>
      <c r="G109" s="16"/>
      <c r="H109" s="16"/>
      <c r="I109" s="16"/>
      <c r="J109" s="16"/>
      <c r="K109" s="33">
        <f t="shared" ref="K109:V109" si="43">SUM(K110:K111)</f>
        <v>570</v>
      </c>
      <c r="L109" s="33">
        <f t="shared" si="43"/>
        <v>0</v>
      </c>
      <c r="M109" s="33">
        <f t="shared" si="43"/>
        <v>0</v>
      </c>
      <c r="N109" s="33">
        <f t="shared" si="43"/>
        <v>0</v>
      </c>
      <c r="O109" s="33">
        <f t="shared" si="43"/>
        <v>0</v>
      </c>
      <c r="P109" s="33">
        <f t="shared" si="43"/>
        <v>0</v>
      </c>
      <c r="Q109" s="33">
        <f t="shared" si="43"/>
        <v>570</v>
      </c>
      <c r="R109" s="33">
        <f t="shared" si="43"/>
        <v>0</v>
      </c>
      <c r="S109" s="33">
        <f t="shared" si="43"/>
        <v>0</v>
      </c>
      <c r="T109" s="33">
        <f t="shared" si="43"/>
        <v>0</v>
      </c>
      <c r="U109" s="33">
        <f t="shared" si="43"/>
        <v>0</v>
      </c>
      <c r="V109" s="33">
        <f t="shared" si="43"/>
        <v>53</v>
      </c>
      <c r="W109" s="33">
        <f>SUM(W110:W110)</f>
        <v>0</v>
      </c>
      <c r="X109" s="33">
        <f>SUM(X110:X110)</f>
        <v>0</v>
      </c>
      <c r="Y109" s="52"/>
      <c r="Z109" s="52"/>
      <c r="AA109" s="52"/>
      <c r="AB109" s="52"/>
      <c r="AC109" s="53"/>
      <c r="AD109" s="54"/>
      <c r="AE109" s="55"/>
      <c r="AF109" s="52"/>
      <c r="AG109" s="52"/>
      <c r="AH109" s="65"/>
      <c r="AI109" s="65"/>
      <c r="AK109" s="64"/>
    </row>
    <row r="110" ht="102.9" customHeight="1" spans="1:37">
      <c r="A110" s="17">
        <v>46</v>
      </c>
      <c r="B110" s="17" t="s">
        <v>592</v>
      </c>
      <c r="C110" s="17" t="s">
        <v>289</v>
      </c>
      <c r="D110" s="17" t="s">
        <v>369</v>
      </c>
      <c r="E110" s="17" t="s">
        <v>42</v>
      </c>
      <c r="F110" s="18"/>
      <c r="G110" s="17">
        <v>2021.01</v>
      </c>
      <c r="H110" s="19">
        <v>2021.1</v>
      </c>
      <c r="I110" s="17" t="s">
        <v>365</v>
      </c>
      <c r="J110" s="56" t="s">
        <v>370</v>
      </c>
      <c r="K110" s="21">
        <v>320</v>
      </c>
      <c r="L110" s="21"/>
      <c r="M110" s="80"/>
      <c r="N110" s="17"/>
      <c r="O110" s="17"/>
      <c r="P110" s="17"/>
      <c r="Q110" s="40">
        <v>320</v>
      </c>
      <c r="R110" s="40"/>
      <c r="S110" s="19"/>
      <c r="T110" s="19"/>
      <c r="U110" s="19"/>
      <c r="V110" s="40">
        <v>26</v>
      </c>
      <c r="W110" s="17"/>
      <c r="X110" s="20"/>
      <c r="Y110" s="60" t="s">
        <v>377</v>
      </c>
      <c r="Z110" s="60" t="s">
        <v>593</v>
      </c>
      <c r="AA110" s="34" t="s">
        <v>135</v>
      </c>
      <c r="AB110" s="17" t="s">
        <v>136</v>
      </c>
      <c r="AC110" s="57" t="s">
        <v>294</v>
      </c>
      <c r="AD110" s="34" t="s">
        <v>295</v>
      </c>
      <c r="AE110" s="83" t="s">
        <v>296</v>
      </c>
      <c r="AF110" s="34" t="s">
        <v>297</v>
      </c>
      <c r="AG110" s="47"/>
      <c r="AH110" s="70"/>
      <c r="AI110" s="67"/>
      <c r="AK110" s="73" t="s">
        <v>74</v>
      </c>
    </row>
    <row r="111" ht="78" customHeight="1" spans="1:37">
      <c r="A111" s="17">
        <v>47</v>
      </c>
      <c r="B111" s="17" t="s">
        <v>594</v>
      </c>
      <c r="C111" s="17" t="s">
        <v>289</v>
      </c>
      <c r="D111" s="21" t="s">
        <v>595</v>
      </c>
      <c r="E111" s="21" t="s">
        <v>42</v>
      </c>
      <c r="F111" s="23"/>
      <c r="G111" s="17">
        <v>2021.01</v>
      </c>
      <c r="H111" s="19">
        <v>2021.1</v>
      </c>
      <c r="I111" s="21" t="s">
        <v>384</v>
      </c>
      <c r="J111" s="41" t="s">
        <v>596</v>
      </c>
      <c r="K111" s="21">
        <v>250</v>
      </c>
      <c r="L111" s="17"/>
      <c r="M111" s="19"/>
      <c r="N111" s="19"/>
      <c r="O111" s="19"/>
      <c r="P111" s="19"/>
      <c r="Q111" s="19">
        <v>250</v>
      </c>
      <c r="R111" s="19"/>
      <c r="S111" s="19"/>
      <c r="T111" s="19"/>
      <c r="U111" s="19"/>
      <c r="V111" s="21">
        <v>27</v>
      </c>
      <c r="W111" s="17"/>
      <c r="X111" s="17"/>
      <c r="Y111" s="60" t="s">
        <v>377</v>
      </c>
      <c r="Z111" s="60" t="s">
        <v>377</v>
      </c>
      <c r="AA111" s="34" t="s">
        <v>135</v>
      </c>
      <c r="AB111" s="17" t="s">
        <v>136</v>
      </c>
      <c r="AC111" s="57" t="s">
        <v>294</v>
      </c>
      <c r="AD111" s="34" t="s">
        <v>295</v>
      </c>
      <c r="AE111" s="83" t="s">
        <v>296</v>
      </c>
      <c r="AF111" s="34" t="s">
        <v>297</v>
      </c>
      <c r="AG111" s="47"/>
      <c r="AH111" s="70"/>
      <c r="AI111" s="67"/>
      <c r="AK111" s="73" t="s">
        <v>74</v>
      </c>
    </row>
    <row r="112" spans="1:37">
      <c r="A112" s="15">
        <v>20</v>
      </c>
      <c r="B112" s="16" t="s">
        <v>371</v>
      </c>
      <c r="C112" s="16"/>
      <c r="D112" s="16"/>
      <c r="E112" s="16"/>
      <c r="F112" s="16"/>
      <c r="G112" s="16"/>
      <c r="H112" s="16"/>
      <c r="I112" s="16"/>
      <c r="J112" s="16"/>
      <c r="K112" s="33">
        <f t="shared" ref="K112:O112" si="44">SUM(K113+K114+K115+K116)</f>
        <v>0</v>
      </c>
      <c r="L112" s="33">
        <f t="shared" si="44"/>
        <v>0</v>
      </c>
      <c r="M112" s="33">
        <f t="shared" si="44"/>
        <v>0</v>
      </c>
      <c r="N112" s="33">
        <f t="shared" si="44"/>
        <v>0</v>
      </c>
      <c r="O112" s="33">
        <f t="shared" si="44"/>
        <v>0</v>
      </c>
      <c r="P112" s="33"/>
      <c r="Q112" s="33">
        <f t="shared" ref="Q112:X112" si="45">SUM(Q113+Q114+Q115+Q116)</f>
        <v>0</v>
      </c>
      <c r="R112" s="33">
        <f t="shared" si="45"/>
        <v>0</v>
      </c>
      <c r="S112" s="33">
        <f t="shared" si="45"/>
        <v>0</v>
      </c>
      <c r="T112" s="33">
        <f t="shared" si="45"/>
        <v>0</v>
      </c>
      <c r="U112" s="33">
        <f t="shared" si="45"/>
        <v>0</v>
      </c>
      <c r="V112" s="33">
        <f t="shared" si="45"/>
        <v>27</v>
      </c>
      <c r="W112" s="33">
        <f t="shared" si="45"/>
        <v>0</v>
      </c>
      <c r="X112" s="33">
        <f t="shared" si="45"/>
        <v>0</v>
      </c>
      <c r="Y112" s="52"/>
      <c r="Z112" s="52"/>
      <c r="AA112" s="52"/>
      <c r="AB112" s="52"/>
      <c r="AC112" s="53"/>
      <c r="AD112" s="54"/>
      <c r="AE112" s="55"/>
      <c r="AF112" s="52"/>
      <c r="AG112" s="52"/>
      <c r="AH112" s="65"/>
      <c r="AI112" s="65"/>
      <c r="AK112" s="64"/>
    </row>
    <row r="113" spans="1:37">
      <c r="A113" s="15" t="s">
        <v>38</v>
      </c>
      <c r="B113" s="16" t="s">
        <v>372</v>
      </c>
      <c r="C113" s="16"/>
      <c r="D113" s="16"/>
      <c r="E113" s="16"/>
      <c r="F113" s="16"/>
      <c r="G113" s="16"/>
      <c r="H113" s="16"/>
      <c r="I113" s="16"/>
      <c r="J113" s="16"/>
      <c r="K113" s="33">
        <v>0</v>
      </c>
      <c r="L113" s="33">
        <f t="shared" ref="L113:O113" si="46">SUM(L111:L111)</f>
        <v>0</v>
      </c>
      <c r="M113" s="33">
        <f t="shared" si="46"/>
        <v>0</v>
      </c>
      <c r="N113" s="33">
        <f t="shared" si="46"/>
        <v>0</v>
      </c>
      <c r="O113" s="33">
        <f t="shared" si="46"/>
        <v>0</v>
      </c>
      <c r="P113" s="33"/>
      <c r="Q113" s="33">
        <v>0</v>
      </c>
      <c r="R113" s="33">
        <f t="shared" ref="R113:X113" si="47">SUM(R111:R111)</f>
        <v>0</v>
      </c>
      <c r="S113" s="33">
        <f t="shared" si="47"/>
        <v>0</v>
      </c>
      <c r="T113" s="33">
        <f t="shared" si="47"/>
        <v>0</v>
      </c>
      <c r="U113" s="33">
        <f t="shared" si="47"/>
        <v>0</v>
      </c>
      <c r="V113" s="33">
        <f t="shared" si="47"/>
        <v>27</v>
      </c>
      <c r="W113" s="33">
        <f t="shared" si="47"/>
        <v>0</v>
      </c>
      <c r="X113" s="33">
        <f t="shared" si="47"/>
        <v>0</v>
      </c>
      <c r="Y113" s="52"/>
      <c r="Z113" s="52"/>
      <c r="AA113" s="52"/>
      <c r="AB113" s="52"/>
      <c r="AC113" s="53"/>
      <c r="AD113" s="54"/>
      <c r="AE113" s="55"/>
      <c r="AF113" s="52"/>
      <c r="AG113" s="52"/>
      <c r="AH113" s="65"/>
      <c r="AI113" s="65"/>
      <c r="AK113" s="64"/>
    </row>
    <row r="114" spans="1:37">
      <c r="A114" s="15" t="s">
        <v>38</v>
      </c>
      <c r="B114" s="16" t="s">
        <v>386</v>
      </c>
      <c r="C114" s="16"/>
      <c r="D114" s="16"/>
      <c r="E114" s="16"/>
      <c r="F114" s="16"/>
      <c r="G114" s="16"/>
      <c r="H114" s="16"/>
      <c r="I114" s="16"/>
      <c r="J114" s="16"/>
      <c r="K114" s="33"/>
      <c r="L114" s="33"/>
      <c r="M114" s="33"/>
      <c r="N114" s="33"/>
      <c r="O114" s="33"/>
      <c r="P114" s="33"/>
      <c r="Q114" s="33"/>
      <c r="R114" s="33"/>
      <c r="S114" s="33"/>
      <c r="T114" s="33"/>
      <c r="U114" s="33"/>
      <c r="V114" s="33"/>
      <c r="W114" s="33"/>
      <c r="X114" s="33"/>
      <c r="Y114" s="52"/>
      <c r="Z114" s="52"/>
      <c r="AA114" s="52"/>
      <c r="AB114" s="52"/>
      <c r="AC114" s="53"/>
      <c r="AD114" s="54"/>
      <c r="AE114" s="55"/>
      <c r="AF114" s="52"/>
      <c r="AG114" s="52"/>
      <c r="AH114" s="65"/>
      <c r="AI114" s="65"/>
      <c r="AK114" s="64"/>
    </row>
    <row r="115" spans="1:37">
      <c r="A115" s="15" t="s">
        <v>38</v>
      </c>
      <c r="B115" s="16" t="s">
        <v>387</v>
      </c>
      <c r="C115" s="16"/>
      <c r="D115" s="16"/>
      <c r="E115" s="16"/>
      <c r="F115" s="16"/>
      <c r="G115" s="16"/>
      <c r="H115" s="16"/>
      <c r="I115" s="16"/>
      <c r="J115" s="16"/>
      <c r="K115" s="33"/>
      <c r="L115" s="33"/>
      <c r="M115" s="33"/>
      <c r="N115" s="33"/>
      <c r="O115" s="33"/>
      <c r="P115" s="33"/>
      <c r="Q115" s="33"/>
      <c r="R115" s="33"/>
      <c r="S115" s="33"/>
      <c r="T115" s="33"/>
      <c r="U115" s="33"/>
      <c r="V115" s="33"/>
      <c r="W115" s="33"/>
      <c r="X115" s="33"/>
      <c r="Y115" s="52"/>
      <c r="Z115" s="52"/>
      <c r="AA115" s="52"/>
      <c r="AB115" s="52"/>
      <c r="AC115" s="53"/>
      <c r="AD115" s="54"/>
      <c r="AE115" s="55"/>
      <c r="AF115" s="52"/>
      <c r="AG115" s="52"/>
      <c r="AH115" s="65"/>
      <c r="AI115" s="65"/>
      <c r="AK115" s="64"/>
    </row>
    <row r="116" spans="1:37">
      <c r="A116" s="15"/>
      <c r="B116" s="16" t="s">
        <v>388</v>
      </c>
      <c r="C116" s="16"/>
      <c r="D116" s="16"/>
      <c r="E116" s="16"/>
      <c r="F116" s="16"/>
      <c r="G116" s="16"/>
      <c r="H116" s="16"/>
      <c r="I116" s="16"/>
      <c r="J116" s="16"/>
      <c r="K116" s="33">
        <v>0</v>
      </c>
      <c r="L116" s="33">
        <v>0</v>
      </c>
      <c r="M116" s="33">
        <v>0</v>
      </c>
      <c r="N116" s="33">
        <v>0</v>
      </c>
      <c r="O116" s="33">
        <v>0</v>
      </c>
      <c r="P116" s="33"/>
      <c r="Q116" s="33">
        <v>0</v>
      </c>
      <c r="R116" s="33">
        <v>0</v>
      </c>
      <c r="S116" s="33">
        <v>0</v>
      </c>
      <c r="T116" s="33">
        <v>0</v>
      </c>
      <c r="U116" s="33">
        <v>0</v>
      </c>
      <c r="V116" s="33">
        <v>0</v>
      </c>
      <c r="W116" s="33">
        <v>0</v>
      </c>
      <c r="X116" s="33">
        <v>0</v>
      </c>
      <c r="Y116" s="52"/>
      <c r="Z116" s="52"/>
      <c r="AA116" s="52"/>
      <c r="AB116" s="52"/>
      <c r="AC116" s="53"/>
      <c r="AD116" s="54"/>
      <c r="AE116" s="55"/>
      <c r="AF116" s="52"/>
      <c r="AG116" s="52"/>
      <c r="AH116" s="65"/>
      <c r="AI116" s="65"/>
      <c r="AK116" s="64"/>
    </row>
    <row r="117" spans="1:37">
      <c r="A117" s="15" t="s">
        <v>34</v>
      </c>
      <c r="B117" s="16" t="s">
        <v>400</v>
      </c>
      <c r="C117" s="16"/>
      <c r="D117" s="16"/>
      <c r="E117" s="16"/>
      <c r="F117" s="16"/>
      <c r="G117" s="16"/>
      <c r="H117" s="16"/>
      <c r="I117" s="16"/>
      <c r="J117" s="16"/>
      <c r="K117" s="33">
        <f t="shared" ref="K117:O117" si="48">SUM(K118+K119+K121)</f>
        <v>100</v>
      </c>
      <c r="L117" s="33">
        <f t="shared" si="48"/>
        <v>0</v>
      </c>
      <c r="M117" s="33">
        <f t="shared" si="48"/>
        <v>0</v>
      </c>
      <c r="N117" s="33">
        <f t="shared" si="48"/>
        <v>0</v>
      </c>
      <c r="O117" s="33">
        <f t="shared" si="48"/>
        <v>0</v>
      </c>
      <c r="P117" s="33"/>
      <c r="Q117" s="33">
        <f t="shared" ref="Q117:X117" si="49">SUM(Q118+Q119+Q121)</f>
        <v>0</v>
      </c>
      <c r="R117" s="33">
        <f t="shared" si="49"/>
        <v>100</v>
      </c>
      <c r="S117" s="33">
        <f t="shared" si="49"/>
        <v>0</v>
      </c>
      <c r="T117" s="33">
        <f t="shared" si="49"/>
        <v>0</v>
      </c>
      <c r="U117" s="33">
        <f t="shared" si="49"/>
        <v>0</v>
      </c>
      <c r="V117" s="33">
        <f t="shared" si="49"/>
        <v>2137</v>
      </c>
      <c r="W117" s="33">
        <f t="shared" si="49"/>
        <v>0</v>
      </c>
      <c r="X117" s="33">
        <f t="shared" si="49"/>
        <v>0</v>
      </c>
      <c r="Y117" s="52"/>
      <c r="Z117" s="52"/>
      <c r="AA117" s="52"/>
      <c r="AB117" s="52"/>
      <c r="AC117" s="53"/>
      <c r="AD117" s="54"/>
      <c r="AE117" s="55"/>
      <c r="AF117" s="52"/>
      <c r="AG117" s="52"/>
      <c r="AH117" s="65"/>
      <c r="AI117" s="65"/>
      <c r="AK117" s="64"/>
    </row>
    <row r="118" spans="1:37">
      <c r="A118" s="15" t="s">
        <v>38</v>
      </c>
      <c r="B118" s="16" t="s">
        <v>401</v>
      </c>
      <c r="C118" s="16"/>
      <c r="D118" s="16"/>
      <c r="E118" s="16"/>
      <c r="F118" s="16"/>
      <c r="G118" s="16"/>
      <c r="H118" s="16"/>
      <c r="I118" s="16"/>
      <c r="J118" s="16"/>
      <c r="K118" s="33"/>
      <c r="L118" s="33"/>
      <c r="M118" s="33"/>
      <c r="N118" s="33"/>
      <c r="O118" s="33"/>
      <c r="P118" s="33"/>
      <c r="Q118" s="33"/>
      <c r="R118" s="33"/>
      <c r="S118" s="33"/>
      <c r="T118" s="33"/>
      <c r="U118" s="33"/>
      <c r="V118" s="33"/>
      <c r="W118" s="33"/>
      <c r="X118" s="33"/>
      <c r="Y118" s="52"/>
      <c r="Z118" s="52"/>
      <c r="AA118" s="52"/>
      <c r="AB118" s="52"/>
      <c r="AC118" s="53"/>
      <c r="AD118" s="54"/>
      <c r="AE118" s="55"/>
      <c r="AF118" s="52"/>
      <c r="AG118" s="52"/>
      <c r="AH118" s="65"/>
      <c r="AI118" s="65"/>
      <c r="AK118" s="64"/>
    </row>
    <row r="119" spans="1:37">
      <c r="A119" s="15" t="s">
        <v>38</v>
      </c>
      <c r="B119" s="16" t="s">
        <v>402</v>
      </c>
      <c r="C119" s="16"/>
      <c r="D119" s="16"/>
      <c r="E119" s="16"/>
      <c r="F119" s="16"/>
      <c r="G119" s="16"/>
      <c r="H119" s="16"/>
      <c r="I119" s="16"/>
      <c r="J119" s="16"/>
      <c r="K119" s="33">
        <f t="shared" ref="K119:O119" si="50">SUM(K120)</f>
        <v>100</v>
      </c>
      <c r="L119" s="33">
        <f t="shared" si="50"/>
        <v>0</v>
      </c>
      <c r="M119" s="33">
        <f t="shared" si="50"/>
        <v>0</v>
      </c>
      <c r="N119" s="33">
        <f t="shared" si="50"/>
        <v>0</v>
      </c>
      <c r="O119" s="33">
        <f t="shared" si="50"/>
        <v>0</v>
      </c>
      <c r="P119" s="33"/>
      <c r="Q119" s="33">
        <f t="shared" ref="Q119:X119" si="51">SUM(Q120)</f>
        <v>0</v>
      </c>
      <c r="R119" s="33">
        <f t="shared" si="51"/>
        <v>100</v>
      </c>
      <c r="S119" s="33">
        <f t="shared" si="51"/>
        <v>0</v>
      </c>
      <c r="T119" s="33">
        <f t="shared" si="51"/>
        <v>0</v>
      </c>
      <c r="U119" s="33">
        <f t="shared" si="51"/>
        <v>0</v>
      </c>
      <c r="V119" s="33">
        <f t="shared" si="51"/>
        <v>2137</v>
      </c>
      <c r="W119" s="33">
        <f t="shared" si="51"/>
        <v>0</v>
      </c>
      <c r="X119" s="33">
        <f t="shared" si="51"/>
        <v>0</v>
      </c>
      <c r="Y119" s="52"/>
      <c r="Z119" s="52"/>
      <c r="AA119" s="52"/>
      <c r="AB119" s="52"/>
      <c r="AC119" s="53"/>
      <c r="AD119" s="54"/>
      <c r="AE119" s="55"/>
      <c r="AF119" s="52"/>
      <c r="AG119" s="52"/>
      <c r="AH119" s="65"/>
      <c r="AI119" s="65"/>
      <c r="AK119" s="64"/>
    </row>
    <row r="120" ht="45" customHeight="1" spans="1:37">
      <c r="A120" s="20">
        <v>36</v>
      </c>
      <c r="B120" s="17" t="s">
        <v>597</v>
      </c>
      <c r="C120" s="19" t="s">
        <v>598</v>
      </c>
      <c r="D120" s="56" t="s">
        <v>599</v>
      </c>
      <c r="E120" s="21" t="s">
        <v>42</v>
      </c>
      <c r="F120" s="23"/>
      <c r="G120" s="17">
        <v>2021.01</v>
      </c>
      <c r="H120" s="19">
        <v>2021.1</v>
      </c>
      <c r="I120" s="19" t="s">
        <v>600</v>
      </c>
      <c r="J120" s="56" t="s">
        <v>601</v>
      </c>
      <c r="K120" s="19">
        <v>100</v>
      </c>
      <c r="L120" s="81"/>
      <c r="M120" s="36"/>
      <c r="N120" s="36"/>
      <c r="O120" s="36"/>
      <c r="P120" s="36"/>
      <c r="Q120" s="36"/>
      <c r="R120" s="19">
        <v>100</v>
      </c>
      <c r="S120" s="36"/>
      <c r="T120" s="36"/>
      <c r="U120" s="36"/>
      <c r="V120" s="56">
        <v>2137</v>
      </c>
      <c r="W120" s="36"/>
      <c r="X120" s="36"/>
      <c r="Y120" s="56" t="s">
        <v>602</v>
      </c>
      <c r="Z120" s="56" t="s">
        <v>603</v>
      </c>
      <c r="AA120" s="56" t="s">
        <v>604</v>
      </c>
      <c r="AB120" s="87" t="s">
        <v>605</v>
      </c>
      <c r="AC120" s="56" t="s">
        <v>604</v>
      </c>
      <c r="AD120" s="87" t="s">
        <v>605</v>
      </c>
      <c r="AE120" s="56" t="s">
        <v>296</v>
      </c>
      <c r="AF120" s="56" t="s">
        <v>606</v>
      </c>
      <c r="AG120" s="47" t="s">
        <v>705</v>
      </c>
      <c r="AH120" s="65"/>
      <c r="AI120" s="65"/>
      <c r="AJ120" s="68"/>
      <c r="AK120" s="69" t="s">
        <v>74</v>
      </c>
    </row>
    <row r="121" spans="1:37">
      <c r="A121" s="15" t="s">
        <v>38</v>
      </c>
      <c r="B121" s="16" t="s">
        <v>403</v>
      </c>
      <c r="C121" s="16"/>
      <c r="D121" s="16"/>
      <c r="E121" s="16"/>
      <c r="F121" s="16"/>
      <c r="G121" s="16"/>
      <c r="H121" s="16"/>
      <c r="I121" s="16"/>
      <c r="J121" s="16"/>
      <c r="K121" s="33">
        <v>0</v>
      </c>
      <c r="L121" s="33">
        <v>0</v>
      </c>
      <c r="M121" s="33">
        <v>0</v>
      </c>
      <c r="N121" s="33">
        <v>0</v>
      </c>
      <c r="O121" s="33">
        <v>0</v>
      </c>
      <c r="P121" s="33"/>
      <c r="Q121" s="33">
        <v>0</v>
      </c>
      <c r="R121" s="33">
        <v>0</v>
      </c>
      <c r="S121" s="33">
        <v>0</v>
      </c>
      <c r="T121" s="33">
        <v>0</v>
      </c>
      <c r="U121" s="33">
        <v>0</v>
      </c>
      <c r="V121" s="33">
        <v>0</v>
      </c>
      <c r="W121" s="33">
        <v>0</v>
      </c>
      <c r="X121" s="33">
        <v>0</v>
      </c>
      <c r="Y121" s="52"/>
      <c r="Z121" s="52"/>
      <c r="AA121" s="52"/>
      <c r="AB121" s="52"/>
      <c r="AC121" s="53"/>
      <c r="AD121" s="54"/>
      <c r="AE121" s="55"/>
      <c r="AF121" s="52"/>
      <c r="AG121" s="52"/>
      <c r="AH121" s="65"/>
      <c r="AI121" s="65"/>
      <c r="AK121" s="64"/>
    </row>
  </sheetData>
  <mergeCells count="100">
    <mergeCell ref="A1:AG1"/>
    <mergeCell ref="K2:U2"/>
    <mergeCell ref="V2:X2"/>
    <mergeCell ref="L3:O3"/>
    <mergeCell ref="A5:J5"/>
    <mergeCell ref="B6:J6"/>
    <mergeCell ref="B7:J7"/>
    <mergeCell ref="B8:J8"/>
    <mergeCell ref="B11:J11"/>
    <mergeCell ref="B12:J12"/>
    <mergeCell ref="B14:J14"/>
    <mergeCell ref="B15:J15"/>
    <mergeCell ref="B16:J16"/>
    <mergeCell ref="B17:J17"/>
    <mergeCell ref="B18:J18"/>
    <mergeCell ref="B19:J19"/>
    <mergeCell ref="B24:J24"/>
    <mergeCell ref="B26:J26"/>
    <mergeCell ref="B27:J27"/>
    <mergeCell ref="B28:J28"/>
    <mergeCell ref="B30:J30"/>
    <mergeCell ref="B32:J32"/>
    <mergeCell ref="B33:J33"/>
    <mergeCell ref="B43:J43"/>
    <mergeCell ref="B44:J44"/>
    <mergeCell ref="B45:J45"/>
    <mergeCell ref="B54:J54"/>
    <mergeCell ref="B58:J58"/>
    <mergeCell ref="B59:J59"/>
    <mergeCell ref="B60:J60"/>
    <mergeCell ref="B61:J61"/>
    <mergeCell ref="B63:J63"/>
    <mergeCell ref="B64:J64"/>
    <mergeCell ref="B66:J66"/>
    <mergeCell ref="B68:J68"/>
    <mergeCell ref="B69:J69"/>
    <mergeCell ref="B70:J70"/>
    <mergeCell ref="B71:J71"/>
    <mergeCell ref="B73:J73"/>
    <mergeCell ref="B74:J74"/>
    <mergeCell ref="B75:J75"/>
    <mergeCell ref="B76:J76"/>
    <mergeCell ref="B77:J77"/>
    <mergeCell ref="B79:J79"/>
    <mergeCell ref="B80:J80"/>
    <mergeCell ref="B81:J81"/>
    <mergeCell ref="B82:J82"/>
    <mergeCell ref="B83:J83"/>
    <mergeCell ref="B84:J84"/>
    <mergeCell ref="B85:J85"/>
    <mergeCell ref="B86:J86"/>
    <mergeCell ref="B87:J87"/>
    <mergeCell ref="B88:J88"/>
    <mergeCell ref="B89:J89"/>
    <mergeCell ref="B90:J90"/>
    <mergeCell ref="B91:J91"/>
    <mergeCell ref="B92:J92"/>
    <mergeCell ref="B93:J93"/>
    <mergeCell ref="B94:J94"/>
    <mergeCell ref="B96:J96"/>
    <mergeCell ref="B103:J103"/>
    <mergeCell ref="B104:J104"/>
    <mergeCell ref="B105:J105"/>
    <mergeCell ref="B109:J109"/>
    <mergeCell ref="B112:J112"/>
    <mergeCell ref="B113:J113"/>
    <mergeCell ref="B114:J114"/>
    <mergeCell ref="B115:J115"/>
    <mergeCell ref="B116:J116"/>
    <mergeCell ref="B117:J117"/>
    <mergeCell ref="B118:J118"/>
    <mergeCell ref="B119:J119"/>
    <mergeCell ref="B121:J121"/>
    <mergeCell ref="A2:A4"/>
    <mergeCell ref="B2:B4"/>
    <mergeCell ref="C2:C4"/>
    <mergeCell ref="D2:D4"/>
    <mergeCell ref="E2:E4"/>
    <mergeCell ref="F2:F4"/>
    <mergeCell ref="I2:I4"/>
    <mergeCell ref="J2:J4"/>
    <mergeCell ref="P3:P4"/>
    <mergeCell ref="Q3:Q4"/>
    <mergeCell ref="R3:R4"/>
    <mergeCell ref="S3:S4"/>
    <mergeCell ref="T3:T4"/>
    <mergeCell ref="U3:U4"/>
    <mergeCell ref="V3:V4"/>
    <mergeCell ref="W3:W4"/>
    <mergeCell ref="X3:X4"/>
    <mergeCell ref="Y2:Y4"/>
    <mergeCell ref="Z2:Z4"/>
    <mergeCell ref="AA2:AA4"/>
    <mergeCell ref="AB2:AB4"/>
    <mergeCell ref="AC2:AC4"/>
    <mergeCell ref="AD2:AD4"/>
    <mergeCell ref="AE2:AE4"/>
    <mergeCell ref="AF2:AF4"/>
    <mergeCell ref="AG2:AG4"/>
    <mergeCell ref="G2:H3"/>
  </mergeCells>
  <pageMargins left="0.751388888888889" right="0.751388888888889" top="1" bottom="1" header="0.511805555555556" footer="0.511805555555556"/>
  <pageSetup paperSize="8" scale="42" orientation="landscape"/>
  <headerFooter/>
  <colBreaks count="1" manualBreakCount="1">
    <brk id="33"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1"/>
  <sheetViews>
    <sheetView tabSelected="1" view="pageBreakPreview" zoomScale="90" zoomScaleNormal="74" zoomScaleSheetLayoutView="90" workbookViewId="0">
      <pane xSplit="4" ySplit="4" topLeftCell="E30" activePane="bottomRight" state="frozen"/>
      <selection/>
      <selection pane="topRight"/>
      <selection pane="bottomLeft"/>
      <selection pane="bottomRight" activeCell="D30" sqref="A6:Q55"/>
    </sheetView>
  </sheetViews>
  <sheetFormatPr defaultColWidth="9" defaultRowHeight="13.5"/>
  <cols>
    <col min="1" max="1" width="5.225" style="96" customWidth="1"/>
    <col min="2" max="2" width="30.225" style="97" customWidth="1"/>
    <col min="3" max="3" width="16.775" style="96" customWidth="1"/>
    <col min="4" max="4" width="15.5583333333333" style="97" customWidth="1"/>
    <col min="5" max="5" width="10.6666666666667" style="98" customWidth="1"/>
    <col min="6" max="6" width="53.575" style="99" customWidth="1"/>
    <col min="7" max="7" width="7.225" style="98" customWidth="1"/>
    <col min="8" max="8" width="8.10833333333333" style="97" customWidth="1"/>
    <col min="9" max="9" width="7.225" style="97" customWidth="1"/>
    <col min="10" max="10" width="10.225" style="97" customWidth="1"/>
    <col min="11" max="11" width="37.5916666666667" style="97" customWidth="1"/>
    <col min="12" max="12" width="25.4416666666667" style="97" customWidth="1"/>
    <col min="13" max="13" width="20.8916666666667" style="97" customWidth="1"/>
    <col min="14" max="14" width="21.3333333333333" style="97" customWidth="1"/>
    <col min="15" max="15" width="18.4416666666667" style="97" customWidth="1"/>
    <col min="16" max="16" width="22.6666666666667" style="97" customWidth="1"/>
    <col min="17" max="17" width="9" style="97" customWidth="1"/>
    <col min="18" max="16384" width="9" style="96"/>
  </cols>
  <sheetData>
    <row r="1" ht="25.5" customHeight="1" spans="1:17">
      <c r="A1" s="100" t="s">
        <v>708</v>
      </c>
      <c r="B1" s="100"/>
      <c r="C1" s="100"/>
      <c r="D1" s="100"/>
      <c r="E1" s="100"/>
      <c r="F1" s="100"/>
      <c r="G1" s="100"/>
      <c r="H1" s="100"/>
      <c r="I1" s="100"/>
      <c r="J1" s="100"/>
      <c r="K1" s="100"/>
      <c r="L1" s="100"/>
      <c r="M1" s="100"/>
      <c r="N1" s="100"/>
      <c r="O1" s="100"/>
      <c r="P1" s="100"/>
      <c r="Q1" s="100"/>
    </row>
    <row r="2" ht="21.75" customHeight="1" spans="1:17">
      <c r="A2" s="101" t="s">
        <v>709</v>
      </c>
      <c r="B2" s="101"/>
      <c r="C2" s="101"/>
      <c r="D2" s="101"/>
      <c r="E2" s="101"/>
      <c r="F2" s="102" t="s">
        <v>710</v>
      </c>
      <c r="G2" s="102"/>
      <c r="H2" s="102"/>
      <c r="I2" s="102"/>
      <c r="J2" s="102"/>
      <c r="K2" s="102" t="s">
        <v>711</v>
      </c>
      <c r="L2" s="102"/>
      <c r="M2" s="102"/>
      <c r="N2" s="102"/>
      <c r="O2" s="102"/>
      <c r="P2" s="102"/>
      <c r="Q2" s="102"/>
    </row>
    <row r="3" ht="24.75" customHeight="1" spans="1:17">
      <c r="A3" s="103" t="s">
        <v>1</v>
      </c>
      <c r="B3" s="104" t="s">
        <v>4</v>
      </c>
      <c r="C3" s="104" t="s">
        <v>712</v>
      </c>
      <c r="D3" s="104" t="s">
        <v>713</v>
      </c>
      <c r="E3" s="104" t="s">
        <v>714</v>
      </c>
      <c r="F3" s="104" t="s">
        <v>715</v>
      </c>
      <c r="G3" s="104" t="s">
        <v>3</v>
      </c>
      <c r="H3" s="104"/>
      <c r="I3" s="104"/>
      <c r="J3" s="104" t="s">
        <v>716</v>
      </c>
      <c r="K3" s="104" t="s">
        <v>717</v>
      </c>
      <c r="L3" s="104" t="s">
        <v>718</v>
      </c>
      <c r="M3" s="104"/>
      <c r="N3" s="104"/>
      <c r="O3" s="104"/>
      <c r="P3" s="104"/>
      <c r="Q3" s="104" t="s">
        <v>719</v>
      </c>
    </row>
    <row r="4" s="95" customFormat="1" ht="48.75" customHeight="1" spans="1:17">
      <c r="A4" s="103"/>
      <c r="B4" s="104"/>
      <c r="C4" s="104"/>
      <c r="D4" s="104"/>
      <c r="E4" s="104"/>
      <c r="F4" s="104"/>
      <c r="G4" s="104" t="s">
        <v>720</v>
      </c>
      <c r="H4" s="104" t="s">
        <v>721</v>
      </c>
      <c r="I4" s="104" t="s">
        <v>662</v>
      </c>
      <c r="J4" s="104"/>
      <c r="K4" s="104"/>
      <c r="L4" s="104" t="s">
        <v>722</v>
      </c>
      <c r="M4" s="104" t="s">
        <v>723</v>
      </c>
      <c r="N4" s="104" t="s">
        <v>724</v>
      </c>
      <c r="O4" s="104" t="s">
        <v>725</v>
      </c>
      <c r="P4" s="104" t="s">
        <v>726</v>
      </c>
      <c r="Q4" s="104"/>
    </row>
    <row r="5" s="95" customFormat="1" ht="48.75" customHeight="1" spans="1:17">
      <c r="A5" s="105"/>
      <c r="B5" s="106"/>
      <c r="C5" s="106"/>
      <c r="D5" s="106"/>
      <c r="E5" s="106"/>
      <c r="F5" s="106"/>
      <c r="G5" s="106"/>
      <c r="H5" s="106"/>
      <c r="I5" s="106"/>
      <c r="J5" s="106"/>
      <c r="K5" s="104"/>
      <c r="L5" s="106"/>
      <c r="M5" s="104"/>
      <c r="N5" s="104"/>
      <c r="O5" s="104"/>
      <c r="P5" s="104"/>
      <c r="Q5" s="106"/>
    </row>
    <row r="6" s="95" customFormat="1" ht="40.95" customHeight="1" spans="1:17">
      <c r="A6" s="107">
        <v>1</v>
      </c>
      <c r="B6" s="108" t="s">
        <v>727</v>
      </c>
      <c r="C6" s="107" t="s">
        <v>728</v>
      </c>
      <c r="D6" s="109">
        <v>45200</v>
      </c>
      <c r="E6" s="107" t="s">
        <v>729</v>
      </c>
      <c r="F6" s="110" t="s">
        <v>730</v>
      </c>
      <c r="G6" s="107" t="s">
        <v>731</v>
      </c>
      <c r="H6" s="107"/>
      <c r="I6" s="107"/>
      <c r="J6" s="107" t="s">
        <v>732</v>
      </c>
      <c r="K6" s="114" t="s">
        <v>733</v>
      </c>
      <c r="L6" s="107">
        <f>SUM(M6:P21)</f>
        <v>44719187.55</v>
      </c>
      <c r="M6" s="148">
        <v>27960000</v>
      </c>
      <c r="N6" s="148"/>
      <c r="O6" s="114"/>
      <c r="P6" s="114"/>
      <c r="Q6" s="107" t="s">
        <v>734</v>
      </c>
    </row>
    <row r="7" s="95" customFormat="1" ht="40.95" customHeight="1" spans="1:17">
      <c r="A7" s="111"/>
      <c r="B7" s="112"/>
      <c r="C7" s="111"/>
      <c r="D7" s="111"/>
      <c r="E7" s="111"/>
      <c r="F7" s="113"/>
      <c r="G7" s="111"/>
      <c r="H7" s="111"/>
      <c r="I7" s="111"/>
      <c r="J7" s="111"/>
      <c r="K7" s="136" t="s">
        <v>735</v>
      </c>
      <c r="L7" s="111"/>
      <c r="M7" s="148"/>
      <c r="N7" s="148">
        <v>3510000</v>
      </c>
      <c r="O7" s="114"/>
      <c r="P7" s="114"/>
      <c r="Q7" s="111"/>
    </row>
    <row r="8" s="95" customFormat="1" ht="48" customHeight="1" spans="1:17">
      <c r="A8" s="111"/>
      <c r="B8" s="112"/>
      <c r="C8" s="111"/>
      <c r="D8" s="111"/>
      <c r="E8" s="111"/>
      <c r="F8" s="113"/>
      <c r="G8" s="111"/>
      <c r="H8" s="111"/>
      <c r="I8" s="111"/>
      <c r="J8" s="111"/>
      <c r="K8" s="136" t="s">
        <v>736</v>
      </c>
      <c r="L8" s="111"/>
      <c r="M8" s="148">
        <v>8300</v>
      </c>
      <c r="N8" s="148"/>
      <c r="O8" s="136"/>
      <c r="P8" s="136"/>
      <c r="Q8" s="111"/>
    </row>
    <row r="9" s="95" customFormat="1" ht="36" customHeight="1" spans="1:17">
      <c r="A9" s="111"/>
      <c r="B9" s="112"/>
      <c r="C9" s="111"/>
      <c r="D9" s="111"/>
      <c r="E9" s="111"/>
      <c r="F9" s="113"/>
      <c r="G9" s="111"/>
      <c r="H9" s="111"/>
      <c r="I9" s="111"/>
      <c r="J9" s="111"/>
      <c r="K9" s="136" t="s">
        <v>737</v>
      </c>
      <c r="L9" s="111"/>
      <c r="M9" s="148">
        <v>161200</v>
      </c>
      <c r="N9" s="148"/>
      <c r="O9" s="136"/>
      <c r="P9" s="136"/>
      <c r="Q9" s="111"/>
    </row>
    <row r="10" s="95" customFormat="1" ht="36" customHeight="1" spans="1:17">
      <c r="A10" s="111"/>
      <c r="B10" s="112"/>
      <c r="C10" s="111"/>
      <c r="D10" s="111"/>
      <c r="E10" s="111"/>
      <c r="F10" s="113"/>
      <c r="G10" s="111"/>
      <c r="H10" s="111"/>
      <c r="I10" s="111"/>
      <c r="J10" s="111"/>
      <c r="K10" s="136" t="s">
        <v>738</v>
      </c>
      <c r="L10" s="111"/>
      <c r="M10" s="148">
        <v>41600</v>
      </c>
      <c r="N10" s="148"/>
      <c r="O10" s="136"/>
      <c r="P10" s="136"/>
      <c r="Q10" s="111"/>
    </row>
    <row r="11" s="95" customFormat="1" ht="36" customHeight="1" spans="1:17">
      <c r="A11" s="111"/>
      <c r="B11" s="112"/>
      <c r="C11" s="111"/>
      <c r="D11" s="111"/>
      <c r="E11" s="111"/>
      <c r="F11" s="113"/>
      <c r="G11" s="111"/>
      <c r="H11" s="111"/>
      <c r="I11" s="111"/>
      <c r="J11" s="111"/>
      <c r="K11" s="136" t="s">
        <v>739</v>
      </c>
      <c r="L11" s="111"/>
      <c r="M11" s="148">
        <v>4480800</v>
      </c>
      <c r="N11" s="148"/>
      <c r="O11" s="136"/>
      <c r="P11" s="136"/>
      <c r="Q11" s="111"/>
    </row>
    <row r="12" s="95" customFormat="1" ht="36" customHeight="1" spans="1:17">
      <c r="A12" s="111"/>
      <c r="B12" s="112"/>
      <c r="C12" s="111"/>
      <c r="D12" s="111"/>
      <c r="E12" s="111"/>
      <c r="F12" s="113"/>
      <c r="G12" s="111"/>
      <c r="H12" s="111"/>
      <c r="I12" s="111"/>
      <c r="J12" s="111"/>
      <c r="K12" s="136" t="s">
        <v>739</v>
      </c>
      <c r="L12" s="111"/>
      <c r="M12" s="148">
        <v>1472600</v>
      </c>
      <c r="N12" s="148"/>
      <c r="O12" s="136"/>
      <c r="P12" s="136"/>
      <c r="Q12" s="111"/>
    </row>
    <row r="13" s="95" customFormat="1" ht="36" customHeight="1" spans="1:17">
      <c r="A13" s="111"/>
      <c r="B13" s="112"/>
      <c r="C13" s="111"/>
      <c r="D13" s="111"/>
      <c r="E13" s="111"/>
      <c r="F13" s="113"/>
      <c r="G13" s="111"/>
      <c r="H13" s="111"/>
      <c r="I13" s="111"/>
      <c r="J13" s="111"/>
      <c r="K13" s="136" t="s">
        <v>740</v>
      </c>
      <c r="L13" s="111"/>
      <c r="M13" s="148">
        <v>1210000</v>
      </c>
      <c r="N13" s="148"/>
      <c r="O13" s="136"/>
      <c r="P13" s="136"/>
      <c r="Q13" s="111"/>
    </row>
    <row r="14" s="95" customFormat="1" ht="36" customHeight="1" spans="1:17">
      <c r="A14" s="111"/>
      <c r="B14" s="112"/>
      <c r="C14" s="111"/>
      <c r="D14" s="111"/>
      <c r="E14" s="111"/>
      <c r="F14" s="113"/>
      <c r="G14" s="111"/>
      <c r="H14" s="111"/>
      <c r="I14" s="111"/>
      <c r="J14" s="111"/>
      <c r="K14" s="136" t="s">
        <v>741</v>
      </c>
      <c r="L14" s="111"/>
      <c r="M14" s="148"/>
      <c r="N14" s="148"/>
      <c r="O14" s="148">
        <v>400000</v>
      </c>
      <c r="P14" s="136"/>
      <c r="Q14" s="111"/>
    </row>
    <row r="15" s="95" customFormat="1" ht="36" customHeight="1" spans="1:17">
      <c r="A15" s="111"/>
      <c r="B15" s="112"/>
      <c r="C15" s="111"/>
      <c r="D15" s="111"/>
      <c r="E15" s="111"/>
      <c r="F15" s="113"/>
      <c r="G15" s="111"/>
      <c r="H15" s="111"/>
      <c r="I15" s="111"/>
      <c r="J15" s="111"/>
      <c r="K15" s="136" t="s">
        <v>742</v>
      </c>
      <c r="L15" s="111"/>
      <c r="M15" s="148"/>
      <c r="N15" s="148">
        <v>110000</v>
      </c>
      <c r="O15" s="148"/>
      <c r="P15" s="136"/>
      <c r="Q15" s="111"/>
    </row>
    <row r="16" s="95" customFormat="1" ht="36" customHeight="1" spans="1:17">
      <c r="A16" s="111"/>
      <c r="B16" s="112"/>
      <c r="C16" s="111"/>
      <c r="D16" s="111"/>
      <c r="E16" s="111"/>
      <c r="F16" s="113"/>
      <c r="G16" s="111"/>
      <c r="H16" s="111"/>
      <c r="I16" s="111"/>
      <c r="J16" s="111"/>
      <c r="K16" s="136" t="s">
        <v>743</v>
      </c>
      <c r="L16" s="111"/>
      <c r="M16" s="148"/>
      <c r="N16" s="148"/>
      <c r="O16" s="148"/>
      <c r="P16" s="133">
        <v>3480800</v>
      </c>
      <c r="Q16" s="111"/>
    </row>
    <row r="17" s="95" customFormat="1" ht="36" customHeight="1" spans="1:17">
      <c r="A17" s="111"/>
      <c r="B17" s="112"/>
      <c r="C17" s="111"/>
      <c r="D17" s="111"/>
      <c r="E17" s="111"/>
      <c r="F17" s="113"/>
      <c r="G17" s="111"/>
      <c r="H17" s="111"/>
      <c r="I17" s="111"/>
      <c r="J17" s="111"/>
      <c r="K17" s="136" t="s">
        <v>736</v>
      </c>
      <c r="L17" s="111"/>
      <c r="M17" s="148">
        <v>23200</v>
      </c>
      <c r="N17" s="148"/>
      <c r="O17" s="148"/>
      <c r="P17" s="133"/>
      <c r="Q17" s="111"/>
    </row>
    <row r="18" s="95" customFormat="1" ht="36" customHeight="1" spans="1:17">
      <c r="A18" s="111"/>
      <c r="B18" s="112"/>
      <c r="C18" s="111"/>
      <c r="D18" s="111"/>
      <c r="E18" s="111"/>
      <c r="F18" s="113"/>
      <c r="G18" s="111"/>
      <c r="H18" s="111"/>
      <c r="I18" s="111"/>
      <c r="J18" s="111"/>
      <c r="K18" s="136" t="s">
        <v>738</v>
      </c>
      <c r="L18" s="111"/>
      <c r="M18" s="148">
        <v>63000</v>
      </c>
      <c r="N18" s="148"/>
      <c r="O18" s="148"/>
      <c r="P18" s="133"/>
      <c r="Q18" s="111"/>
    </row>
    <row r="19" s="95" customFormat="1" ht="65" customHeight="1" spans="1:17">
      <c r="A19" s="111"/>
      <c r="B19" s="112"/>
      <c r="C19" s="111"/>
      <c r="D19" s="111"/>
      <c r="E19" s="111"/>
      <c r="F19" s="113"/>
      <c r="G19" s="111"/>
      <c r="H19" s="111"/>
      <c r="I19" s="111"/>
      <c r="J19" s="111"/>
      <c r="K19" s="136" t="s">
        <v>744</v>
      </c>
      <c r="L19" s="111"/>
      <c r="M19" s="148">
        <v>1402564.9</v>
      </c>
      <c r="N19" s="148"/>
      <c r="O19" s="148"/>
      <c r="P19" s="133"/>
      <c r="Q19" s="111"/>
    </row>
    <row r="20" s="95" customFormat="1" ht="36" customHeight="1" spans="1:17">
      <c r="A20" s="111"/>
      <c r="B20" s="112"/>
      <c r="C20" s="111"/>
      <c r="D20" s="111"/>
      <c r="E20" s="111"/>
      <c r="F20" s="113"/>
      <c r="G20" s="111"/>
      <c r="H20" s="111"/>
      <c r="I20" s="111"/>
      <c r="J20" s="111"/>
      <c r="K20" s="136" t="s">
        <v>737</v>
      </c>
      <c r="L20" s="111"/>
      <c r="M20" s="148">
        <v>98300</v>
      </c>
      <c r="N20" s="148"/>
      <c r="O20" s="148"/>
      <c r="P20" s="133"/>
      <c r="Q20" s="111"/>
    </row>
    <row r="21" s="95" customFormat="1" ht="36" customHeight="1" spans="1:17">
      <c r="A21" s="111"/>
      <c r="B21" s="112"/>
      <c r="C21" s="111"/>
      <c r="D21" s="111"/>
      <c r="E21" s="111"/>
      <c r="F21" s="113"/>
      <c r="G21" s="111"/>
      <c r="H21" s="111"/>
      <c r="I21" s="111"/>
      <c r="J21" s="111"/>
      <c r="K21" s="136" t="s">
        <v>745</v>
      </c>
      <c r="L21" s="111"/>
      <c r="M21" s="148">
        <v>296822.65</v>
      </c>
      <c r="N21" s="148"/>
      <c r="O21" s="148"/>
      <c r="P21" s="133"/>
      <c r="Q21" s="111"/>
    </row>
    <row r="22" s="95" customFormat="1" ht="36" customHeight="1" spans="1:17">
      <c r="A22" s="114">
        <v>2</v>
      </c>
      <c r="B22" s="115" t="s">
        <v>746</v>
      </c>
      <c r="C22" s="114" t="s">
        <v>212</v>
      </c>
      <c r="D22" s="116">
        <v>45200</v>
      </c>
      <c r="E22" s="114" t="s">
        <v>747</v>
      </c>
      <c r="F22" s="117" t="s">
        <v>748</v>
      </c>
      <c r="G22" s="114" t="s">
        <v>731</v>
      </c>
      <c r="H22" s="114"/>
      <c r="I22" s="114"/>
      <c r="J22" s="114" t="s">
        <v>732</v>
      </c>
      <c r="K22" s="114" t="s">
        <v>733</v>
      </c>
      <c r="L22" s="114">
        <f>SUM(M22:P24)</f>
        <v>22011368</v>
      </c>
      <c r="M22" s="148">
        <v>14000000</v>
      </c>
      <c r="N22" s="148"/>
      <c r="O22" s="136"/>
      <c r="P22" s="136"/>
      <c r="Q22" s="114" t="s">
        <v>734</v>
      </c>
    </row>
    <row r="23" s="95" customFormat="1" ht="36" customHeight="1" spans="1:17">
      <c r="A23" s="114"/>
      <c r="B23" s="115"/>
      <c r="C23" s="114"/>
      <c r="D23" s="116"/>
      <c r="E23" s="114"/>
      <c r="F23" s="117"/>
      <c r="G23" s="114"/>
      <c r="H23" s="114"/>
      <c r="I23" s="114"/>
      <c r="J23" s="114"/>
      <c r="K23" s="114" t="s">
        <v>745</v>
      </c>
      <c r="L23" s="114"/>
      <c r="M23" s="148">
        <v>1181368</v>
      </c>
      <c r="N23" s="148"/>
      <c r="O23" s="136"/>
      <c r="P23" s="136"/>
      <c r="Q23" s="114"/>
    </row>
    <row r="24" s="95" customFormat="1" ht="230" customHeight="1" spans="1:17">
      <c r="A24" s="114"/>
      <c r="B24" s="115"/>
      <c r="C24" s="114"/>
      <c r="D24" s="116"/>
      <c r="E24" s="114"/>
      <c r="F24" s="117"/>
      <c r="G24" s="114"/>
      <c r="H24" s="114"/>
      <c r="I24" s="114"/>
      <c r="J24" s="114"/>
      <c r="K24" s="149" t="s">
        <v>735</v>
      </c>
      <c r="L24" s="114"/>
      <c r="M24" s="148"/>
      <c r="N24" s="148">
        <v>6830000</v>
      </c>
      <c r="O24" s="136"/>
      <c r="P24" s="136"/>
      <c r="Q24" s="114"/>
    </row>
    <row r="25" s="95" customFormat="1" ht="164" customHeight="1" spans="1:17">
      <c r="A25" s="118">
        <v>3</v>
      </c>
      <c r="B25" s="119" t="s">
        <v>749</v>
      </c>
      <c r="C25" s="118" t="s">
        <v>750</v>
      </c>
      <c r="D25" s="120">
        <v>45047</v>
      </c>
      <c r="E25" s="114" t="s">
        <v>751</v>
      </c>
      <c r="F25" s="121" t="s">
        <v>752</v>
      </c>
      <c r="G25" s="118" t="s">
        <v>731</v>
      </c>
      <c r="H25" s="118"/>
      <c r="I25" s="118"/>
      <c r="J25" s="114" t="s">
        <v>732</v>
      </c>
      <c r="K25" s="149" t="s">
        <v>733</v>
      </c>
      <c r="L25" s="136">
        <f>M25</f>
        <v>3891140.61</v>
      </c>
      <c r="M25" s="148">
        <v>3891140.61</v>
      </c>
      <c r="N25" s="148"/>
      <c r="O25" s="136"/>
      <c r="P25" s="136"/>
      <c r="Q25" s="114" t="s">
        <v>753</v>
      </c>
    </row>
    <row r="26" s="95" customFormat="1" ht="37.95" customHeight="1" spans="1:17">
      <c r="A26" s="118">
        <v>4</v>
      </c>
      <c r="B26" s="119" t="s">
        <v>754</v>
      </c>
      <c r="C26" s="118" t="s">
        <v>755</v>
      </c>
      <c r="D26" s="122">
        <v>45200</v>
      </c>
      <c r="E26" s="118" t="s">
        <v>756</v>
      </c>
      <c r="F26" s="121" t="s">
        <v>757</v>
      </c>
      <c r="G26" s="118" t="s">
        <v>731</v>
      </c>
      <c r="H26" s="118"/>
      <c r="I26" s="118"/>
      <c r="J26" s="118" t="s">
        <v>732</v>
      </c>
      <c r="K26" s="136" t="s">
        <v>733</v>
      </c>
      <c r="L26" s="136">
        <f>SUM(M26:P29)</f>
        <v>5960110</v>
      </c>
      <c r="M26" s="148">
        <v>1721510</v>
      </c>
      <c r="N26" s="150"/>
      <c r="O26" s="150"/>
      <c r="P26" s="136"/>
      <c r="Q26" s="114" t="s">
        <v>734</v>
      </c>
    </row>
    <row r="27" s="95" customFormat="1" ht="51" customHeight="1" spans="1:17">
      <c r="A27" s="118"/>
      <c r="B27" s="119"/>
      <c r="C27" s="118"/>
      <c r="D27" s="118"/>
      <c r="E27" s="118"/>
      <c r="F27" s="121"/>
      <c r="G27" s="118"/>
      <c r="H27" s="118"/>
      <c r="I27" s="118"/>
      <c r="J27" s="118"/>
      <c r="K27" s="149" t="s">
        <v>735</v>
      </c>
      <c r="L27" s="136"/>
      <c r="M27" s="148"/>
      <c r="N27" s="150">
        <v>3800000</v>
      </c>
      <c r="O27" s="150"/>
      <c r="P27" s="136"/>
      <c r="Q27" s="114"/>
    </row>
    <row r="28" s="95" customFormat="1" ht="43" customHeight="1" spans="1:17">
      <c r="A28" s="118"/>
      <c r="B28" s="119"/>
      <c r="C28" s="118"/>
      <c r="D28" s="118"/>
      <c r="E28" s="118"/>
      <c r="F28" s="121"/>
      <c r="G28" s="118"/>
      <c r="H28" s="118"/>
      <c r="I28" s="118"/>
      <c r="J28" s="118"/>
      <c r="K28" s="136" t="s">
        <v>737</v>
      </c>
      <c r="L28" s="136"/>
      <c r="M28" s="148">
        <v>14300</v>
      </c>
      <c r="N28" s="150"/>
      <c r="O28" s="150"/>
      <c r="P28" s="136"/>
      <c r="Q28" s="114"/>
    </row>
    <row r="29" s="95" customFormat="1" ht="69" customHeight="1" spans="1:17">
      <c r="A29" s="118"/>
      <c r="B29" s="119"/>
      <c r="C29" s="118"/>
      <c r="D29" s="118"/>
      <c r="E29" s="118"/>
      <c r="F29" s="121"/>
      <c r="G29" s="118"/>
      <c r="H29" s="118"/>
      <c r="I29" s="118"/>
      <c r="J29" s="118"/>
      <c r="K29" s="114" t="s">
        <v>758</v>
      </c>
      <c r="L29" s="136"/>
      <c r="M29" s="148"/>
      <c r="N29" s="136">
        <v>424300</v>
      </c>
      <c r="O29" s="150"/>
      <c r="P29" s="136"/>
      <c r="Q29" s="114"/>
    </row>
    <row r="30" s="95" customFormat="1" ht="52.05" customHeight="1" spans="1:17">
      <c r="A30" s="123">
        <v>5</v>
      </c>
      <c r="B30" s="124" t="s">
        <v>759</v>
      </c>
      <c r="C30" s="123" t="s">
        <v>728</v>
      </c>
      <c r="D30" s="125">
        <v>45200</v>
      </c>
      <c r="E30" s="123" t="s">
        <v>215</v>
      </c>
      <c r="F30" s="126" t="s">
        <v>760</v>
      </c>
      <c r="G30" s="123"/>
      <c r="H30" s="123" t="s">
        <v>731</v>
      </c>
      <c r="I30" s="123"/>
      <c r="J30" s="123" t="s">
        <v>761</v>
      </c>
      <c r="K30" s="149" t="s">
        <v>733</v>
      </c>
      <c r="L30" s="151">
        <f>SUM(M30:P32)</f>
        <v>19999242</v>
      </c>
      <c r="M30" s="148">
        <v>13900042</v>
      </c>
      <c r="N30" s="136"/>
      <c r="O30" s="150"/>
      <c r="P30" s="136"/>
      <c r="Q30" s="107" t="s">
        <v>734</v>
      </c>
    </row>
    <row r="31" s="95" customFormat="1" ht="58.95" customHeight="1" spans="1:17">
      <c r="A31" s="127"/>
      <c r="B31" s="128"/>
      <c r="C31" s="127"/>
      <c r="D31" s="127"/>
      <c r="E31" s="127"/>
      <c r="F31" s="129"/>
      <c r="G31" s="127"/>
      <c r="H31" s="127"/>
      <c r="I31" s="127"/>
      <c r="J31" s="127"/>
      <c r="K31" s="149" t="s">
        <v>735</v>
      </c>
      <c r="L31" s="152"/>
      <c r="M31" s="148"/>
      <c r="N31" s="148">
        <v>4980000</v>
      </c>
      <c r="O31" s="150"/>
      <c r="P31" s="136"/>
      <c r="Q31" s="111"/>
    </row>
    <row r="32" s="95" customFormat="1" ht="51" customHeight="1" spans="1:17">
      <c r="A32" s="127"/>
      <c r="B32" s="128"/>
      <c r="C32" s="127"/>
      <c r="D32" s="127"/>
      <c r="E32" s="127"/>
      <c r="F32" s="129"/>
      <c r="G32" s="127"/>
      <c r="H32" s="127"/>
      <c r="I32" s="127"/>
      <c r="J32" s="127"/>
      <c r="K32" s="114" t="s">
        <v>743</v>
      </c>
      <c r="L32" s="152"/>
      <c r="M32" s="148"/>
      <c r="N32" s="114"/>
      <c r="O32" s="114"/>
      <c r="P32" s="114">
        <v>1119200</v>
      </c>
      <c r="Q32" s="111"/>
    </row>
    <row r="33" s="95" customFormat="1" ht="61.95" customHeight="1" spans="1:17">
      <c r="A33" s="130">
        <v>6</v>
      </c>
      <c r="B33" s="115" t="s">
        <v>762</v>
      </c>
      <c r="C33" s="114" t="s">
        <v>212</v>
      </c>
      <c r="D33" s="120">
        <v>45200</v>
      </c>
      <c r="E33" s="114" t="s">
        <v>215</v>
      </c>
      <c r="F33" s="117" t="s">
        <v>763</v>
      </c>
      <c r="G33" s="131"/>
      <c r="H33" s="114" t="s">
        <v>731</v>
      </c>
      <c r="I33" s="114"/>
      <c r="J33" s="114" t="s">
        <v>761</v>
      </c>
      <c r="K33" s="149" t="s">
        <v>733</v>
      </c>
      <c r="L33" s="148">
        <f>SUM(M33:P35)</f>
        <v>9062200</v>
      </c>
      <c r="M33" s="148">
        <v>2000000</v>
      </c>
      <c r="N33" s="114"/>
      <c r="O33" s="114"/>
      <c r="P33" s="114"/>
      <c r="Q33" s="114" t="s">
        <v>734</v>
      </c>
    </row>
    <row r="34" s="95" customFormat="1" ht="61.95" customHeight="1" spans="1:17">
      <c r="A34" s="130"/>
      <c r="B34" s="115"/>
      <c r="C34" s="114"/>
      <c r="D34" s="120"/>
      <c r="E34" s="114"/>
      <c r="F34" s="117"/>
      <c r="G34" s="131"/>
      <c r="H34" s="114"/>
      <c r="I34" s="114"/>
      <c r="J34" s="114"/>
      <c r="K34" s="114" t="s">
        <v>745</v>
      </c>
      <c r="L34" s="148"/>
      <c r="M34" s="148">
        <v>1062200</v>
      </c>
      <c r="N34" s="114"/>
      <c r="O34" s="114"/>
      <c r="P34" s="114"/>
      <c r="Q34" s="114"/>
    </row>
    <row r="35" s="95" customFormat="1" ht="64.05" customHeight="1" spans="1:17">
      <c r="A35" s="130"/>
      <c r="B35" s="115"/>
      <c r="C35" s="114"/>
      <c r="D35" s="120"/>
      <c r="E35" s="114"/>
      <c r="F35" s="117"/>
      <c r="G35" s="131"/>
      <c r="H35" s="114"/>
      <c r="I35" s="114"/>
      <c r="J35" s="114"/>
      <c r="K35" s="149" t="s">
        <v>735</v>
      </c>
      <c r="L35" s="148"/>
      <c r="M35" s="148"/>
      <c r="N35" s="114">
        <v>6000000</v>
      </c>
      <c r="O35" s="114"/>
      <c r="P35" s="114"/>
      <c r="Q35" s="114"/>
    </row>
    <row r="36" s="95" customFormat="1" ht="135" customHeight="1" spans="1:17">
      <c r="A36" s="130">
        <v>7</v>
      </c>
      <c r="B36" s="132" t="s">
        <v>764</v>
      </c>
      <c r="C36" s="133" t="s">
        <v>338</v>
      </c>
      <c r="D36" s="120">
        <v>45200</v>
      </c>
      <c r="E36" s="107" t="s">
        <v>215</v>
      </c>
      <c r="F36" s="134" t="s">
        <v>765</v>
      </c>
      <c r="G36" s="131"/>
      <c r="H36" s="133" t="s">
        <v>731</v>
      </c>
      <c r="I36" s="114"/>
      <c r="J36" s="114" t="s">
        <v>761</v>
      </c>
      <c r="K36" s="149" t="s">
        <v>733</v>
      </c>
      <c r="L36" s="148">
        <f>SUM(M36:P36)</f>
        <v>3411426.92</v>
      </c>
      <c r="M36" s="148">
        <v>3411426.92</v>
      </c>
      <c r="N36" s="114"/>
      <c r="O36" s="114"/>
      <c r="P36" s="114"/>
      <c r="Q36" s="114" t="s">
        <v>734</v>
      </c>
    </row>
    <row r="37" s="95" customFormat="1" ht="55.95" customHeight="1" spans="1:17">
      <c r="A37" s="130">
        <v>8</v>
      </c>
      <c r="B37" s="135" t="s">
        <v>766</v>
      </c>
      <c r="C37" s="136" t="s">
        <v>212</v>
      </c>
      <c r="D37" s="120">
        <v>45200</v>
      </c>
      <c r="E37" s="107" t="s">
        <v>215</v>
      </c>
      <c r="F37" s="137" t="s">
        <v>767</v>
      </c>
      <c r="G37" s="131"/>
      <c r="H37" s="136" t="s">
        <v>731</v>
      </c>
      <c r="I37" s="118"/>
      <c r="J37" s="114" t="s">
        <v>761</v>
      </c>
      <c r="K37" s="149" t="s">
        <v>733</v>
      </c>
      <c r="L37" s="148">
        <f>SUM(M37:P41)</f>
        <v>7530630.08</v>
      </c>
      <c r="M37" s="148">
        <v>6378573.08</v>
      </c>
      <c r="N37" s="136"/>
      <c r="O37" s="136"/>
      <c r="P37" s="136"/>
      <c r="Q37" s="114" t="s">
        <v>734</v>
      </c>
    </row>
    <row r="38" s="95" customFormat="1" ht="55.95" customHeight="1" spans="1:17">
      <c r="A38" s="130"/>
      <c r="B38" s="135"/>
      <c r="C38" s="136"/>
      <c r="D38" s="120"/>
      <c r="E38" s="111"/>
      <c r="F38" s="137"/>
      <c r="G38" s="131"/>
      <c r="H38" s="136"/>
      <c r="I38" s="118"/>
      <c r="J38" s="114"/>
      <c r="K38" s="149" t="s">
        <v>735</v>
      </c>
      <c r="L38" s="148"/>
      <c r="M38" s="148"/>
      <c r="N38" s="148">
        <v>430000</v>
      </c>
      <c r="O38" s="136"/>
      <c r="P38" s="136"/>
      <c r="Q38" s="114"/>
    </row>
    <row r="39" s="95" customFormat="1" ht="55.95" customHeight="1" spans="1:17">
      <c r="A39" s="130"/>
      <c r="B39" s="135"/>
      <c r="C39" s="136"/>
      <c r="D39" s="120"/>
      <c r="E39" s="111"/>
      <c r="F39" s="137"/>
      <c r="G39" s="131"/>
      <c r="H39" s="136"/>
      <c r="I39" s="118"/>
      <c r="J39" s="114"/>
      <c r="K39" s="114" t="s">
        <v>768</v>
      </c>
      <c r="L39" s="148"/>
      <c r="M39" s="148"/>
      <c r="N39" s="148">
        <v>62000</v>
      </c>
      <c r="O39" s="136"/>
      <c r="P39" s="136"/>
      <c r="Q39" s="114"/>
    </row>
    <row r="40" s="95" customFormat="1" ht="55.95" customHeight="1" spans="1:17">
      <c r="A40" s="130"/>
      <c r="B40" s="135"/>
      <c r="C40" s="136"/>
      <c r="D40" s="120"/>
      <c r="E40" s="111"/>
      <c r="F40" s="137"/>
      <c r="G40" s="131"/>
      <c r="H40" s="136"/>
      <c r="I40" s="118"/>
      <c r="J40" s="114"/>
      <c r="K40" s="114" t="s">
        <v>745</v>
      </c>
      <c r="L40" s="148"/>
      <c r="M40" s="148">
        <v>190757</v>
      </c>
      <c r="N40" s="148"/>
      <c r="O40" s="136"/>
      <c r="P40" s="136"/>
      <c r="Q40" s="114"/>
    </row>
    <row r="41" s="95" customFormat="1" ht="55.05" customHeight="1" spans="1:17">
      <c r="A41" s="130"/>
      <c r="B41" s="135"/>
      <c r="C41" s="136"/>
      <c r="D41" s="120"/>
      <c r="E41" s="138"/>
      <c r="F41" s="137"/>
      <c r="G41" s="131"/>
      <c r="H41" s="136"/>
      <c r="I41" s="118"/>
      <c r="J41" s="114"/>
      <c r="K41" s="114" t="s">
        <v>769</v>
      </c>
      <c r="L41" s="148"/>
      <c r="M41" s="148"/>
      <c r="N41" s="148">
        <v>469300</v>
      </c>
      <c r="O41" s="136"/>
      <c r="P41" s="136"/>
      <c r="Q41" s="114"/>
    </row>
    <row r="42" ht="55.05" customHeight="1" spans="1:17">
      <c r="A42" s="123">
        <v>9</v>
      </c>
      <c r="B42" s="124" t="s">
        <v>770</v>
      </c>
      <c r="C42" s="123" t="s">
        <v>267</v>
      </c>
      <c r="D42" s="139">
        <v>45170</v>
      </c>
      <c r="E42" s="114"/>
      <c r="F42" s="123" t="s">
        <v>771</v>
      </c>
      <c r="G42" s="123" t="s">
        <v>731</v>
      </c>
      <c r="H42" s="123"/>
      <c r="I42" s="123"/>
      <c r="J42" s="107" t="s">
        <v>732</v>
      </c>
      <c r="K42" s="149" t="s">
        <v>733</v>
      </c>
      <c r="L42" s="153">
        <f>SUM(M42:P44)</f>
        <v>7512549.71</v>
      </c>
      <c r="M42" s="148">
        <v>5496349.71</v>
      </c>
      <c r="N42" s="148"/>
      <c r="O42" s="136"/>
      <c r="P42" s="136"/>
      <c r="Q42" s="123" t="s">
        <v>772</v>
      </c>
    </row>
    <row r="43" ht="55.05" customHeight="1" spans="1:17">
      <c r="A43" s="127"/>
      <c r="B43" s="128"/>
      <c r="C43" s="127"/>
      <c r="D43" s="140"/>
      <c r="E43" s="114"/>
      <c r="F43" s="127"/>
      <c r="G43" s="127"/>
      <c r="H43" s="127"/>
      <c r="I43" s="127"/>
      <c r="J43" s="111"/>
      <c r="K43" s="149" t="s">
        <v>744</v>
      </c>
      <c r="L43" s="154"/>
      <c r="M43" s="148">
        <v>16200</v>
      </c>
      <c r="N43" s="148"/>
      <c r="O43" s="136"/>
      <c r="P43" s="136"/>
      <c r="Q43" s="127"/>
    </row>
    <row r="44" ht="166" customHeight="1" spans="1:17">
      <c r="A44" s="141"/>
      <c r="B44" s="142"/>
      <c r="C44" s="141"/>
      <c r="D44" s="143"/>
      <c r="E44" s="114" t="s">
        <v>729</v>
      </c>
      <c r="F44" s="144"/>
      <c r="G44" s="141"/>
      <c r="H44" s="141"/>
      <c r="I44" s="141"/>
      <c r="J44" s="138"/>
      <c r="K44" s="149" t="s">
        <v>735</v>
      </c>
      <c r="L44" s="155"/>
      <c r="M44" s="148"/>
      <c r="N44" s="149">
        <v>2000000</v>
      </c>
      <c r="O44" s="136"/>
      <c r="P44" s="136"/>
      <c r="Q44" s="141"/>
    </row>
    <row r="45" ht="88" customHeight="1" spans="1:17">
      <c r="A45" s="127">
        <v>10</v>
      </c>
      <c r="B45" s="128" t="s">
        <v>773</v>
      </c>
      <c r="C45" s="127" t="s">
        <v>143</v>
      </c>
      <c r="D45" s="140">
        <v>45170</v>
      </c>
      <c r="E45" s="114"/>
      <c r="F45" s="123" t="s">
        <v>774</v>
      </c>
      <c r="G45" s="127" t="s">
        <v>731</v>
      </c>
      <c r="H45" s="127"/>
      <c r="I45" s="127"/>
      <c r="J45" s="111" t="s">
        <v>732</v>
      </c>
      <c r="K45" s="149" t="s">
        <v>735</v>
      </c>
      <c r="L45" s="154">
        <f>SUM(M45:P47)</f>
        <v>8146502.64</v>
      </c>
      <c r="M45" s="148"/>
      <c r="N45" s="149">
        <v>2000000</v>
      </c>
      <c r="O45" s="136"/>
      <c r="P45" s="136"/>
      <c r="Q45" s="127" t="s">
        <v>772</v>
      </c>
    </row>
    <row r="46" ht="88" customHeight="1" spans="1:17">
      <c r="A46" s="127"/>
      <c r="B46" s="128"/>
      <c r="C46" s="127"/>
      <c r="D46" s="140"/>
      <c r="E46" s="114"/>
      <c r="F46" s="127"/>
      <c r="G46" s="127"/>
      <c r="H46" s="127"/>
      <c r="I46" s="127"/>
      <c r="J46" s="111"/>
      <c r="K46" s="149" t="s">
        <v>745</v>
      </c>
      <c r="L46" s="154"/>
      <c r="M46" s="148">
        <v>642852.35</v>
      </c>
      <c r="N46" s="149"/>
      <c r="O46" s="136"/>
      <c r="P46" s="136"/>
      <c r="Q46" s="127"/>
    </row>
    <row r="47" ht="162" customHeight="1" spans="1:17">
      <c r="A47" s="141"/>
      <c r="B47" s="142"/>
      <c r="C47" s="141"/>
      <c r="D47" s="143"/>
      <c r="E47" s="114" t="s">
        <v>775</v>
      </c>
      <c r="F47" s="144"/>
      <c r="G47" s="141"/>
      <c r="H47" s="141"/>
      <c r="I47" s="141"/>
      <c r="J47" s="138"/>
      <c r="K47" s="149" t="s">
        <v>733</v>
      </c>
      <c r="L47" s="155"/>
      <c r="M47" s="148">
        <v>5503650.29</v>
      </c>
      <c r="N47" s="136"/>
      <c r="O47" s="136"/>
      <c r="P47" s="136"/>
      <c r="Q47" s="141"/>
    </row>
    <row r="48" ht="162" customHeight="1" spans="1:17">
      <c r="A48" s="141">
        <v>11</v>
      </c>
      <c r="B48" s="142" t="s">
        <v>776</v>
      </c>
      <c r="C48" s="141" t="s">
        <v>777</v>
      </c>
      <c r="D48" s="143">
        <v>45261</v>
      </c>
      <c r="E48" s="114"/>
      <c r="F48" s="121" t="s">
        <v>778</v>
      </c>
      <c r="G48" s="141"/>
      <c r="H48" s="141"/>
      <c r="I48" s="141" t="s">
        <v>731</v>
      </c>
      <c r="J48" s="138" t="s">
        <v>779</v>
      </c>
      <c r="K48" s="149" t="s">
        <v>733</v>
      </c>
      <c r="L48" s="155">
        <f>SUM(M48:P48)</f>
        <v>369958</v>
      </c>
      <c r="M48" s="148">
        <v>369958</v>
      </c>
      <c r="N48" s="136"/>
      <c r="O48" s="136"/>
      <c r="P48" s="136"/>
      <c r="Q48" s="141" t="s">
        <v>780</v>
      </c>
    </row>
    <row r="49" ht="162" customHeight="1" spans="1:17">
      <c r="A49" s="127">
        <v>12</v>
      </c>
      <c r="B49" s="128" t="s">
        <v>781</v>
      </c>
      <c r="C49" s="127" t="s">
        <v>755</v>
      </c>
      <c r="D49" s="140">
        <v>45139</v>
      </c>
      <c r="E49" s="107" t="s">
        <v>756</v>
      </c>
      <c r="F49" s="123" t="s">
        <v>782</v>
      </c>
      <c r="G49" s="127"/>
      <c r="H49" s="127" t="s">
        <v>731</v>
      </c>
      <c r="I49" s="127"/>
      <c r="J49" s="111" t="s">
        <v>761</v>
      </c>
      <c r="K49" s="156" t="s">
        <v>733</v>
      </c>
      <c r="L49" s="154">
        <f>SUM(M49:P51)</f>
        <v>6893584.49</v>
      </c>
      <c r="M49" s="148">
        <v>3212349.39</v>
      </c>
      <c r="N49" s="133"/>
      <c r="O49" s="136"/>
      <c r="P49" s="136"/>
      <c r="Q49" s="162">
        <v>45200</v>
      </c>
    </row>
    <row r="50" ht="162" customHeight="1" spans="1:17">
      <c r="A50" s="127"/>
      <c r="B50" s="128"/>
      <c r="C50" s="127"/>
      <c r="D50" s="140"/>
      <c r="E50" s="111"/>
      <c r="F50" s="127"/>
      <c r="G50" s="127"/>
      <c r="H50" s="127"/>
      <c r="I50" s="127"/>
      <c r="J50" s="111"/>
      <c r="K50" s="157" t="s">
        <v>735</v>
      </c>
      <c r="L50" s="154"/>
      <c r="M50" s="148"/>
      <c r="N50" s="133">
        <v>100000</v>
      </c>
      <c r="O50" s="136"/>
      <c r="P50" s="136"/>
      <c r="Q50" s="162"/>
    </row>
    <row r="51" ht="162" customHeight="1" spans="1:17">
      <c r="A51" s="141"/>
      <c r="B51" s="142"/>
      <c r="C51" s="141"/>
      <c r="D51" s="143"/>
      <c r="E51" s="138"/>
      <c r="F51" s="141"/>
      <c r="G51" s="141"/>
      <c r="H51" s="141"/>
      <c r="I51" s="141"/>
      <c r="J51" s="138"/>
      <c r="K51" s="158" t="s">
        <v>744</v>
      </c>
      <c r="L51" s="155"/>
      <c r="M51" s="148">
        <v>3581235.1</v>
      </c>
      <c r="N51" s="133"/>
      <c r="O51" s="136"/>
      <c r="P51" s="136"/>
      <c r="Q51" s="163"/>
    </row>
    <row r="52" ht="162" customHeight="1" spans="1:17">
      <c r="A52" s="127">
        <v>13</v>
      </c>
      <c r="B52" s="128" t="s">
        <v>783</v>
      </c>
      <c r="C52" s="127" t="s">
        <v>784</v>
      </c>
      <c r="D52" s="140">
        <v>45231</v>
      </c>
      <c r="E52" s="138"/>
      <c r="F52" s="127" t="s">
        <v>785</v>
      </c>
      <c r="G52" s="127"/>
      <c r="H52" s="127"/>
      <c r="I52" s="127" t="s">
        <v>731</v>
      </c>
      <c r="J52" s="111" t="s">
        <v>779</v>
      </c>
      <c r="K52" s="159" t="s">
        <v>733</v>
      </c>
      <c r="L52" s="154">
        <f>SUM(M52:P53)</f>
        <v>50000</v>
      </c>
      <c r="M52" s="148">
        <v>30000</v>
      </c>
      <c r="N52" s="133"/>
      <c r="O52" s="136"/>
      <c r="P52" s="136"/>
      <c r="Q52" s="162">
        <v>45231</v>
      </c>
    </row>
    <row r="53" ht="162" customHeight="1" spans="1:17">
      <c r="A53" s="141"/>
      <c r="B53" s="142"/>
      <c r="C53" s="141"/>
      <c r="D53" s="143"/>
      <c r="E53" s="114" t="s">
        <v>786</v>
      </c>
      <c r="F53" s="144"/>
      <c r="G53" s="141"/>
      <c r="H53" s="141"/>
      <c r="I53" s="141"/>
      <c r="J53" s="138"/>
      <c r="K53" s="159" t="s">
        <v>735</v>
      </c>
      <c r="L53" s="155"/>
      <c r="M53" s="148"/>
      <c r="N53" s="133">
        <v>20000</v>
      </c>
      <c r="O53" s="136"/>
      <c r="P53" s="136"/>
      <c r="Q53" s="163"/>
    </row>
    <row r="54" ht="46.5" customHeight="1" spans="1:17">
      <c r="A54" s="145" t="s">
        <v>787</v>
      </c>
      <c r="B54" s="145"/>
      <c r="C54" s="145"/>
      <c r="D54" s="145"/>
      <c r="E54" s="145"/>
      <c r="F54" s="145"/>
      <c r="G54" s="145"/>
      <c r="H54" s="145"/>
      <c r="I54" s="145"/>
      <c r="J54" s="145"/>
      <c r="K54" s="160"/>
      <c r="L54" s="161">
        <f>SUM(L6:L53)</f>
        <v>139557900</v>
      </c>
      <c r="M54" s="161">
        <f>SUM(M6:M53)</f>
        <v>103822300</v>
      </c>
      <c r="N54" s="161">
        <f>SUM(N6:N53)</f>
        <v>30735600</v>
      </c>
      <c r="O54" s="161">
        <f>SUM(O6:O53)</f>
        <v>400000</v>
      </c>
      <c r="P54" s="161">
        <f>SUM(P6:P53)</f>
        <v>4600000</v>
      </c>
      <c r="Q54" s="164"/>
    </row>
    <row r="55" ht="60" customHeight="1" spans="1:17">
      <c r="A55" s="146" t="s">
        <v>788</v>
      </c>
      <c r="B55" s="147"/>
      <c r="C55" s="147"/>
      <c r="D55" s="147"/>
      <c r="E55" s="147"/>
      <c r="F55" s="147"/>
      <c r="G55" s="147"/>
      <c r="H55" s="147"/>
      <c r="I55" s="147"/>
      <c r="J55" s="147"/>
      <c r="K55" s="147"/>
      <c r="L55" s="147"/>
      <c r="M55" s="147"/>
      <c r="N55" s="147"/>
      <c r="O55" s="147"/>
      <c r="P55" s="147"/>
      <c r="Q55" s="147"/>
    </row>
    <row r="71" spans="6:6">
      <c r="F71" s="99" t="s">
        <v>789</v>
      </c>
    </row>
  </sheetData>
  <autoFilter ref="A5:Q55">
    <extLst/>
  </autoFilter>
  <mergeCells count="134">
    <mergeCell ref="A1:Q1"/>
    <mergeCell ref="A2:E2"/>
    <mergeCell ref="F2:J2"/>
    <mergeCell ref="K2:P2"/>
    <mergeCell ref="G3:I3"/>
    <mergeCell ref="L3:P3"/>
    <mergeCell ref="A54:J54"/>
    <mergeCell ref="A55:Q55"/>
    <mergeCell ref="A3:A4"/>
    <mergeCell ref="A6:A21"/>
    <mergeCell ref="A22:A24"/>
    <mergeCell ref="A26:A29"/>
    <mergeCell ref="A30:A32"/>
    <mergeCell ref="A33:A35"/>
    <mergeCell ref="A37:A41"/>
    <mergeCell ref="A42:A44"/>
    <mergeCell ref="A45:A47"/>
    <mergeCell ref="A49:A51"/>
    <mergeCell ref="A52:A53"/>
    <mergeCell ref="B3:B4"/>
    <mergeCell ref="B6:B21"/>
    <mergeCell ref="B22:B24"/>
    <mergeCell ref="B26:B29"/>
    <mergeCell ref="B30:B32"/>
    <mergeCell ref="B33:B35"/>
    <mergeCell ref="B37:B41"/>
    <mergeCell ref="B42:B44"/>
    <mergeCell ref="B45:B47"/>
    <mergeCell ref="B49:B51"/>
    <mergeCell ref="B52:B53"/>
    <mergeCell ref="C3:C4"/>
    <mergeCell ref="C6:C21"/>
    <mergeCell ref="C22:C24"/>
    <mergeCell ref="C26:C29"/>
    <mergeCell ref="C30:C32"/>
    <mergeCell ref="C33:C35"/>
    <mergeCell ref="C37:C41"/>
    <mergeCell ref="C42:C44"/>
    <mergeCell ref="C45:C47"/>
    <mergeCell ref="C49:C51"/>
    <mergeCell ref="C52:C53"/>
    <mergeCell ref="D3:D4"/>
    <mergeCell ref="D6:D21"/>
    <mergeCell ref="D22:D24"/>
    <mergeCell ref="D26:D29"/>
    <mergeCell ref="D30:D32"/>
    <mergeCell ref="D33:D35"/>
    <mergeCell ref="D37:D41"/>
    <mergeCell ref="D42:D44"/>
    <mergeCell ref="D45:D47"/>
    <mergeCell ref="D49:D51"/>
    <mergeCell ref="D52:D53"/>
    <mergeCell ref="E3:E4"/>
    <mergeCell ref="E6:E21"/>
    <mergeCell ref="E22:E24"/>
    <mergeCell ref="E26:E29"/>
    <mergeCell ref="E30:E32"/>
    <mergeCell ref="E33:E35"/>
    <mergeCell ref="E37:E41"/>
    <mergeCell ref="E49:E51"/>
    <mergeCell ref="F3:F4"/>
    <mergeCell ref="F6:F21"/>
    <mergeCell ref="F22:F24"/>
    <mergeCell ref="F26:F29"/>
    <mergeCell ref="F30:F32"/>
    <mergeCell ref="F33:F35"/>
    <mergeCell ref="F37:F41"/>
    <mergeCell ref="F42:F44"/>
    <mergeCell ref="F45:F47"/>
    <mergeCell ref="F49:F51"/>
    <mergeCell ref="F52:F53"/>
    <mergeCell ref="G6:G21"/>
    <mergeCell ref="G22:G24"/>
    <mergeCell ref="G26:G29"/>
    <mergeCell ref="G30:G32"/>
    <mergeCell ref="G33:G35"/>
    <mergeCell ref="G37:G41"/>
    <mergeCell ref="G42:G44"/>
    <mergeCell ref="G45:G47"/>
    <mergeCell ref="G49:G51"/>
    <mergeCell ref="G52:G53"/>
    <mergeCell ref="H6:H21"/>
    <mergeCell ref="H22:H24"/>
    <mergeCell ref="H26:H29"/>
    <mergeCell ref="H30:H32"/>
    <mergeCell ref="H33:H35"/>
    <mergeCell ref="H37:H41"/>
    <mergeCell ref="H42:H44"/>
    <mergeCell ref="H45:H47"/>
    <mergeCell ref="H49:H51"/>
    <mergeCell ref="H52:H53"/>
    <mergeCell ref="I6:I21"/>
    <mergeCell ref="I22:I24"/>
    <mergeCell ref="I26:I29"/>
    <mergeCell ref="I30:I32"/>
    <mergeCell ref="I33:I35"/>
    <mergeCell ref="I37:I41"/>
    <mergeCell ref="I42:I44"/>
    <mergeCell ref="I45:I47"/>
    <mergeCell ref="I49:I51"/>
    <mergeCell ref="I52:I53"/>
    <mergeCell ref="J3:J4"/>
    <mergeCell ref="J6:J21"/>
    <mergeCell ref="J22:J24"/>
    <mergeCell ref="J26:J29"/>
    <mergeCell ref="J30:J32"/>
    <mergeCell ref="J33:J35"/>
    <mergeCell ref="J37:J41"/>
    <mergeCell ref="J42:J44"/>
    <mergeCell ref="J45:J47"/>
    <mergeCell ref="J49:J51"/>
    <mergeCell ref="J52:J53"/>
    <mergeCell ref="K3:K4"/>
    <mergeCell ref="L6:L21"/>
    <mergeCell ref="L22:L24"/>
    <mergeCell ref="L26:L29"/>
    <mergeCell ref="L30:L32"/>
    <mergeCell ref="L33:L35"/>
    <mergeCell ref="L37:L41"/>
    <mergeCell ref="L42:L44"/>
    <mergeCell ref="L45:L47"/>
    <mergeCell ref="L49:L51"/>
    <mergeCell ref="L52:L53"/>
    <mergeCell ref="Q3:Q4"/>
    <mergeCell ref="Q6:Q21"/>
    <mergeCell ref="Q22:Q24"/>
    <mergeCell ref="Q26:Q29"/>
    <mergeCell ref="Q30:Q32"/>
    <mergeCell ref="Q33:Q35"/>
    <mergeCell ref="Q37:Q41"/>
    <mergeCell ref="Q42:Q44"/>
    <mergeCell ref="Q45:Q47"/>
    <mergeCell ref="Q49:Q51"/>
    <mergeCell ref="Q52:Q53"/>
  </mergeCells>
  <pageMargins left="0.747916666666667" right="0.747916666666667" top="0.15625" bottom="0.15625" header="0.15625" footer="0.15625"/>
  <pageSetup paperSize="8" scale="61" fitToHeight="0" orientation="landscape"/>
  <headerFooter/>
  <rowBreaks count="3" manualBreakCount="3">
    <brk id="25" max="16" man="1"/>
    <brk id="44" max="16" man="1"/>
    <brk id="7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20"/>
  <sheetViews>
    <sheetView view="pageBreakPreview" zoomScaleNormal="100" zoomScaleSheetLayoutView="100" workbookViewId="0">
      <pane xSplit="4" ySplit="8" topLeftCell="E9" activePane="bottomRight" state="frozen"/>
      <selection/>
      <selection pane="topRight"/>
      <selection pane="bottomLeft"/>
      <selection pane="bottomRight" activeCell="E10" sqref="E10"/>
    </sheetView>
  </sheetViews>
  <sheetFormatPr defaultColWidth="9" defaultRowHeight="13.5"/>
  <cols>
    <col min="1" max="1" width="4" style="2" customWidth="1"/>
    <col min="2" max="2" width="17.775" customWidth="1"/>
    <col min="3" max="3" width="11.225" customWidth="1"/>
    <col min="4" max="4" width="21" customWidth="1"/>
    <col min="5" max="5" width="5.225" customWidth="1"/>
    <col min="6" max="6" width="5.10833333333333" hidden="1" customWidth="1"/>
    <col min="7" max="7" width="9" customWidth="1"/>
    <col min="8" max="8" width="9.775" customWidth="1"/>
    <col min="9" max="9" width="20.1083333333333" customWidth="1"/>
    <col min="10" max="10" width="58.4416666666667" customWidth="1"/>
    <col min="11" max="11" width="12.8916666666667"/>
    <col min="12" max="12" width="11.3333333333333" customWidth="1"/>
    <col min="13" max="13" width="12.8916666666667" customWidth="1"/>
    <col min="14" max="14" width="15" customWidth="1"/>
    <col min="15" max="16" width="9.89166666666667" customWidth="1"/>
    <col min="17" max="18" width="14.8916666666667" customWidth="1"/>
    <col min="19" max="20" width="13.4416666666667" customWidth="1"/>
    <col min="21" max="21" width="12" customWidth="1"/>
    <col min="22" max="22" width="12.1083333333333" customWidth="1"/>
    <col min="23" max="23" width="9" hidden="1" customWidth="1"/>
    <col min="24" max="24" width="10.3333333333333" hidden="1" customWidth="1"/>
    <col min="25" max="25" width="32.8916666666667" customWidth="1"/>
    <col min="26" max="26" width="49.3333333333333" customWidth="1"/>
    <col min="31" max="31" width="12" customWidth="1"/>
    <col min="32" max="32" width="13.3333333333333" customWidth="1"/>
    <col min="33" max="33" width="12.8916666666667" customWidth="1"/>
    <col min="34" max="37" width="9" hidden="1" customWidth="1"/>
  </cols>
  <sheetData>
    <row r="1" ht="33.75" spans="1:35">
      <c r="A1" s="3" t="s">
        <v>704</v>
      </c>
      <c r="B1" s="4"/>
      <c r="C1" s="4"/>
      <c r="D1" s="5"/>
      <c r="E1" s="4"/>
      <c r="F1" s="4"/>
      <c r="G1" s="4"/>
      <c r="H1" s="4"/>
      <c r="I1" s="4"/>
      <c r="J1" s="4"/>
      <c r="K1" s="4"/>
      <c r="L1" s="4"/>
      <c r="M1" s="4"/>
      <c r="N1" s="4"/>
      <c r="O1" s="4"/>
      <c r="P1" s="4"/>
      <c r="Q1" s="4"/>
      <c r="R1" s="4"/>
      <c r="S1" s="4"/>
      <c r="T1" s="4"/>
      <c r="U1" s="4"/>
      <c r="V1" s="4"/>
      <c r="W1" s="4"/>
      <c r="X1" s="4"/>
      <c r="Y1" s="4"/>
      <c r="Z1" s="4"/>
      <c r="AA1" s="4"/>
      <c r="AB1" s="4"/>
      <c r="AC1" s="5"/>
      <c r="AD1" s="5"/>
      <c r="AE1" s="4"/>
      <c r="AF1" s="4"/>
      <c r="AG1" s="4"/>
      <c r="AH1" s="63"/>
      <c r="AI1" s="63"/>
    </row>
    <row r="2" spans="1:37">
      <c r="A2" s="6" t="s">
        <v>1</v>
      </c>
      <c r="B2" s="7" t="s">
        <v>2</v>
      </c>
      <c r="C2" s="8" t="s">
        <v>3</v>
      </c>
      <c r="D2" s="8" t="s">
        <v>4</v>
      </c>
      <c r="E2" s="8" t="s">
        <v>5</v>
      </c>
      <c r="F2" s="8" t="s">
        <v>3</v>
      </c>
      <c r="G2" s="9" t="s">
        <v>405</v>
      </c>
      <c r="H2" s="10"/>
      <c r="I2" s="8" t="s">
        <v>7</v>
      </c>
      <c r="J2" s="8" t="s">
        <v>8</v>
      </c>
      <c r="K2" s="28" t="s">
        <v>406</v>
      </c>
      <c r="L2" s="29"/>
      <c r="M2" s="29"/>
      <c r="N2" s="29"/>
      <c r="O2" s="29"/>
      <c r="P2" s="29"/>
      <c r="Q2" s="29"/>
      <c r="R2" s="29"/>
      <c r="S2" s="29"/>
      <c r="T2" s="29"/>
      <c r="U2" s="43"/>
      <c r="V2" s="44" t="s">
        <v>10</v>
      </c>
      <c r="W2" s="44"/>
      <c r="X2" s="44"/>
      <c r="Y2" s="8" t="s">
        <v>11</v>
      </c>
      <c r="Z2" s="8" t="s">
        <v>12</v>
      </c>
      <c r="AA2" s="8" t="s">
        <v>13</v>
      </c>
      <c r="AB2" s="8" t="s">
        <v>14</v>
      </c>
      <c r="AC2" s="28" t="s">
        <v>15</v>
      </c>
      <c r="AD2" s="8" t="s">
        <v>16</v>
      </c>
      <c r="AE2" s="43" t="s">
        <v>17</v>
      </c>
      <c r="AF2" s="8" t="s">
        <v>18</v>
      </c>
      <c r="AG2" s="8" t="s">
        <v>19</v>
      </c>
      <c r="AH2" s="63"/>
      <c r="AI2" s="63"/>
      <c r="AK2" s="64"/>
    </row>
    <row r="3" spans="1:37">
      <c r="A3" s="6"/>
      <c r="B3" s="7"/>
      <c r="C3" s="8"/>
      <c r="D3" s="8"/>
      <c r="E3" s="8"/>
      <c r="F3" s="8"/>
      <c r="G3" s="11"/>
      <c r="H3" s="12"/>
      <c r="I3" s="8"/>
      <c r="J3" s="8"/>
      <c r="K3" s="13"/>
      <c r="L3" s="8" t="s">
        <v>20</v>
      </c>
      <c r="M3" s="8"/>
      <c r="N3" s="8"/>
      <c r="O3" s="8"/>
      <c r="P3" s="30" t="s">
        <v>407</v>
      </c>
      <c r="Q3" s="8" t="s">
        <v>21</v>
      </c>
      <c r="R3" s="8" t="s">
        <v>22</v>
      </c>
      <c r="S3" s="8" t="s">
        <v>24</v>
      </c>
      <c r="T3" s="30" t="s">
        <v>23</v>
      </c>
      <c r="U3" s="8" t="s">
        <v>26</v>
      </c>
      <c r="V3" s="44" t="s">
        <v>27</v>
      </c>
      <c r="W3" s="44" t="s">
        <v>28</v>
      </c>
      <c r="X3" s="8" t="s">
        <v>29</v>
      </c>
      <c r="Y3" s="8"/>
      <c r="Z3" s="8"/>
      <c r="AA3" s="8"/>
      <c r="AB3" s="8"/>
      <c r="AC3" s="28"/>
      <c r="AD3" s="8"/>
      <c r="AE3" s="43"/>
      <c r="AF3" s="8"/>
      <c r="AG3" s="8"/>
      <c r="AH3" s="63"/>
      <c r="AI3" s="63"/>
      <c r="AK3" s="64"/>
    </row>
    <row r="4" ht="59.1" customHeight="1" spans="1:37">
      <c r="A4" s="6"/>
      <c r="B4" s="7"/>
      <c r="C4" s="8"/>
      <c r="D4" s="8"/>
      <c r="E4" s="8"/>
      <c r="F4" s="8"/>
      <c r="G4" s="8" t="s">
        <v>405</v>
      </c>
      <c r="H4" s="13" t="s">
        <v>408</v>
      </c>
      <c r="I4" s="8"/>
      <c r="J4" s="8"/>
      <c r="K4" s="8" t="s">
        <v>27</v>
      </c>
      <c r="L4" s="8" t="s">
        <v>30</v>
      </c>
      <c r="M4" s="8" t="s">
        <v>31</v>
      </c>
      <c r="N4" s="8" t="s">
        <v>32</v>
      </c>
      <c r="O4" s="8" t="s">
        <v>33</v>
      </c>
      <c r="P4" s="31"/>
      <c r="Q4" s="8"/>
      <c r="R4" s="8"/>
      <c r="S4" s="8"/>
      <c r="T4" s="31"/>
      <c r="U4" s="8"/>
      <c r="V4" s="44"/>
      <c r="W4" s="44"/>
      <c r="X4" s="8"/>
      <c r="Y4" s="8"/>
      <c r="Z4" s="8"/>
      <c r="AA4" s="8"/>
      <c r="AB4" s="8"/>
      <c r="AC4" s="28"/>
      <c r="AD4" s="8"/>
      <c r="AE4" s="43"/>
      <c r="AF4" s="8"/>
      <c r="AG4" s="8"/>
      <c r="AH4" s="63"/>
      <c r="AI4" s="63"/>
      <c r="AK4" s="64"/>
    </row>
    <row r="5" spans="1:37">
      <c r="A5" s="14" t="s">
        <v>27</v>
      </c>
      <c r="B5" s="14"/>
      <c r="C5" s="14"/>
      <c r="D5" s="14"/>
      <c r="E5" s="14"/>
      <c r="F5" s="14"/>
      <c r="G5" s="14"/>
      <c r="H5" s="14"/>
      <c r="I5" s="14"/>
      <c r="J5" s="32"/>
      <c r="K5" s="14">
        <f t="shared" ref="K5:X5" si="0">K6+K80+K87+K92+K111+K116</f>
        <v>20057.35</v>
      </c>
      <c r="L5" s="14">
        <f t="shared" si="0"/>
        <v>4642</v>
      </c>
      <c r="M5" s="14">
        <f t="shared" si="0"/>
        <v>540</v>
      </c>
      <c r="N5" s="14">
        <f t="shared" si="0"/>
        <v>856</v>
      </c>
      <c r="O5" s="14">
        <f t="shared" si="0"/>
        <v>0</v>
      </c>
      <c r="P5" s="14">
        <f t="shared" si="0"/>
        <v>0</v>
      </c>
      <c r="Q5" s="14">
        <f t="shared" si="0"/>
        <v>6683.57</v>
      </c>
      <c r="R5" s="14">
        <f t="shared" si="0"/>
        <v>100</v>
      </c>
      <c r="S5" s="14">
        <f t="shared" si="0"/>
        <v>1500</v>
      </c>
      <c r="T5" s="14">
        <f t="shared" si="0"/>
        <v>0</v>
      </c>
      <c r="U5" s="14">
        <f t="shared" si="0"/>
        <v>5735.78</v>
      </c>
      <c r="V5" s="14">
        <f t="shared" si="0"/>
        <v>5765</v>
      </c>
      <c r="W5" s="14">
        <f t="shared" si="0"/>
        <v>0</v>
      </c>
      <c r="X5" s="14">
        <f t="shared" si="0"/>
        <v>0</v>
      </c>
      <c r="Y5" s="32"/>
      <c r="Z5" s="32"/>
      <c r="AA5" s="14"/>
      <c r="AB5" s="14"/>
      <c r="AC5" s="49"/>
      <c r="AD5" s="50"/>
      <c r="AE5" s="51"/>
      <c r="AF5" s="14"/>
      <c r="AG5" s="50"/>
      <c r="AH5" s="1"/>
      <c r="AI5" s="1"/>
      <c r="AK5" s="64"/>
    </row>
    <row r="6" spans="1:37">
      <c r="A6" s="15" t="s">
        <v>34</v>
      </c>
      <c r="B6" s="16" t="s">
        <v>35</v>
      </c>
      <c r="C6" s="16"/>
      <c r="D6" s="16"/>
      <c r="E6" s="16"/>
      <c r="F6" s="16"/>
      <c r="G6" s="16"/>
      <c r="H6" s="16"/>
      <c r="I6" s="16"/>
      <c r="J6" s="16"/>
      <c r="K6" s="33">
        <f t="shared" ref="K6:X6" si="1">K7+K17+K32+K59++K66+K68+K69+K70+K77+K78+K79</f>
        <v>13369.57</v>
      </c>
      <c r="L6" s="33">
        <f t="shared" si="1"/>
        <v>3052</v>
      </c>
      <c r="M6" s="33">
        <f t="shared" si="1"/>
        <v>540</v>
      </c>
      <c r="N6" s="33">
        <f t="shared" si="1"/>
        <v>856</v>
      </c>
      <c r="O6" s="33">
        <f t="shared" si="1"/>
        <v>0</v>
      </c>
      <c r="P6" s="33">
        <f t="shared" si="1"/>
        <v>0</v>
      </c>
      <c r="Q6" s="33">
        <f t="shared" si="1"/>
        <v>3268.57</v>
      </c>
      <c r="R6" s="33">
        <f t="shared" si="1"/>
        <v>0</v>
      </c>
      <c r="S6" s="33">
        <f t="shared" si="1"/>
        <v>1500</v>
      </c>
      <c r="T6" s="33">
        <f t="shared" si="1"/>
        <v>0</v>
      </c>
      <c r="U6" s="33">
        <f t="shared" si="1"/>
        <v>4153</v>
      </c>
      <c r="V6" s="33">
        <f t="shared" si="1"/>
        <v>2464</v>
      </c>
      <c r="W6" s="33">
        <f t="shared" si="1"/>
        <v>0</v>
      </c>
      <c r="X6" s="33">
        <f t="shared" si="1"/>
        <v>0</v>
      </c>
      <c r="Y6" s="52"/>
      <c r="Z6" s="52"/>
      <c r="AA6" s="52"/>
      <c r="AB6" s="52"/>
      <c r="AC6" s="53"/>
      <c r="AD6" s="54"/>
      <c r="AE6" s="55"/>
      <c r="AF6" s="52"/>
      <c r="AG6" s="52"/>
      <c r="AH6" s="65"/>
      <c r="AI6" s="65"/>
      <c r="AK6" s="64"/>
    </row>
    <row r="7" spans="1:37">
      <c r="A7" s="15" t="s">
        <v>36</v>
      </c>
      <c r="B7" s="16" t="s">
        <v>37</v>
      </c>
      <c r="C7" s="16"/>
      <c r="D7" s="16"/>
      <c r="E7" s="16"/>
      <c r="F7" s="16"/>
      <c r="G7" s="16"/>
      <c r="H7" s="16"/>
      <c r="I7" s="16"/>
      <c r="J7" s="16"/>
      <c r="K7" s="33">
        <f t="shared" ref="K7:X7" si="2">SUM(K8+K11+K12+K14+K15+K16)</f>
        <v>43.2</v>
      </c>
      <c r="L7" s="33">
        <f t="shared" si="2"/>
        <v>43.2</v>
      </c>
      <c r="M7" s="33">
        <f t="shared" si="2"/>
        <v>0</v>
      </c>
      <c r="N7" s="33">
        <f t="shared" si="2"/>
        <v>0</v>
      </c>
      <c r="O7" s="33">
        <f t="shared" si="2"/>
        <v>0</v>
      </c>
      <c r="P7" s="33">
        <f t="shared" si="2"/>
        <v>0</v>
      </c>
      <c r="Q7" s="33">
        <f t="shared" si="2"/>
        <v>0</v>
      </c>
      <c r="R7" s="33">
        <f t="shared" si="2"/>
        <v>0</v>
      </c>
      <c r="S7" s="33">
        <f t="shared" si="2"/>
        <v>0</v>
      </c>
      <c r="T7" s="33">
        <f t="shared" si="2"/>
        <v>0</v>
      </c>
      <c r="U7" s="33">
        <f t="shared" si="2"/>
        <v>0</v>
      </c>
      <c r="V7" s="33">
        <f t="shared" si="2"/>
        <v>83</v>
      </c>
      <c r="W7" s="33">
        <f t="shared" si="2"/>
        <v>0</v>
      </c>
      <c r="X7" s="33">
        <f t="shared" si="2"/>
        <v>0</v>
      </c>
      <c r="Y7" s="52"/>
      <c r="Z7" s="52"/>
      <c r="AA7" s="52"/>
      <c r="AB7" s="52"/>
      <c r="AC7" s="53"/>
      <c r="AD7" s="54"/>
      <c r="AE7" s="55"/>
      <c r="AF7" s="52"/>
      <c r="AG7" s="52"/>
      <c r="AH7" s="65"/>
      <c r="AI7" s="65"/>
      <c r="AK7" s="64"/>
    </row>
    <row r="8" spans="1:37">
      <c r="A8" s="15" t="s">
        <v>38</v>
      </c>
      <c r="B8" s="16" t="s">
        <v>39</v>
      </c>
      <c r="C8" s="16"/>
      <c r="D8" s="16"/>
      <c r="E8" s="16"/>
      <c r="F8" s="16"/>
      <c r="G8" s="16"/>
      <c r="H8" s="16"/>
      <c r="I8" s="16"/>
      <c r="J8" s="16"/>
      <c r="K8" s="33">
        <f t="shared" ref="K8:X8" si="3">SUM(K9:K10)</f>
        <v>28.2</v>
      </c>
      <c r="L8" s="33">
        <f t="shared" si="3"/>
        <v>28.2</v>
      </c>
      <c r="M8" s="33">
        <f t="shared" si="3"/>
        <v>0</v>
      </c>
      <c r="N8" s="33">
        <f t="shared" si="3"/>
        <v>0</v>
      </c>
      <c r="O8" s="33">
        <f t="shared" si="3"/>
        <v>0</v>
      </c>
      <c r="P8" s="33">
        <f t="shared" si="3"/>
        <v>0</v>
      </c>
      <c r="Q8" s="33">
        <f t="shared" si="3"/>
        <v>0</v>
      </c>
      <c r="R8" s="33">
        <f t="shared" si="3"/>
        <v>0</v>
      </c>
      <c r="S8" s="33">
        <f t="shared" si="3"/>
        <v>0</v>
      </c>
      <c r="T8" s="33">
        <f t="shared" si="3"/>
        <v>0</v>
      </c>
      <c r="U8" s="33">
        <f t="shared" si="3"/>
        <v>0</v>
      </c>
      <c r="V8" s="33">
        <f t="shared" si="3"/>
        <v>45</v>
      </c>
      <c r="W8" s="33">
        <f t="shared" si="3"/>
        <v>0</v>
      </c>
      <c r="X8" s="33">
        <f t="shared" si="3"/>
        <v>0</v>
      </c>
      <c r="Y8" s="52"/>
      <c r="Z8" s="52"/>
      <c r="AA8" s="52"/>
      <c r="AB8" s="52"/>
      <c r="AC8" s="53"/>
      <c r="AD8" s="54"/>
      <c r="AE8" s="55"/>
      <c r="AF8" s="52"/>
      <c r="AG8" s="52"/>
      <c r="AH8" s="65"/>
      <c r="AI8" s="65"/>
      <c r="AK8" s="64"/>
    </row>
    <row r="9" ht="57.9" customHeight="1" spans="1:37">
      <c r="A9" s="17">
        <v>1</v>
      </c>
      <c r="B9" s="17" t="s">
        <v>409</v>
      </c>
      <c r="C9" s="17" t="s">
        <v>43</v>
      </c>
      <c r="D9" s="17" t="s">
        <v>410</v>
      </c>
      <c r="E9" s="17" t="s">
        <v>42</v>
      </c>
      <c r="F9" s="18"/>
      <c r="G9" s="17">
        <v>2021.01</v>
      </c>
      <c r="H9" s="19">
        <v>2021.1</v>
      </c>
      <c r="I9" s="17" t="s">
        <v>411</v>
      </c>
      <c r="J9" s="34" t="s">
        <v>412</v>
      </c>
      <c r="K9" s="17">
        <v>23.4</v>
      </c>
      <c r="L9" s="17">
        <v>23.4</v>
      </c>
      <c r="M9" s="35"/>
      <c r="N9" s="35"/>
      <c r="O9" s="35"/>
      <c r="P9" s="35"/>
      <c r="Q9" s="35"/>
      <c r="R9" s="35"/>
      <c r="S9" s="35"/>
      <c r="T9" s="35"/>
      <c r="U9" s="35"/>
      <c r="V9" s="17">
        <v>30</v>
      </c>
      <c r="W9" s="20"/>
      <c r="X9" s="20"/>
      <c r="Y9" s="56" t="s">
        <v>413</v>
      </c>
      <c r="Z9" s="56" t="s">
        <v>414</v>
      </c>
      <c r="AA9" s="34" t="s">
        <v>85</v>
      </c>
      <c r="AB9" s="56" t="s">
        <v>86</v>
      </c>
      <c r="AC9" s="57" t="s">
        <v>50</v>
      </c>
      <c r="AD9" s="34" t="s">
        <v>51</v>
      </c>
      <c r="AE9" s="58" t="s">
        <v>396</v>
      </c>
      <c r="AF9" s="41" t="s">
        <v>53</v>
      </c>
      <c r="AG9" s="47" t="s">
        <v>705</v>
      </c>
      <c r="AH9" s="66"/>
      <c r="AI9" s="67"/>
      <c r="AJ9" s="68"/>
      <c r="AK9" s="69" t="s">
        <v>74</v>
      </c>
    </row>
    <row r="10" ht="57.9" customHeight="1" spans="1:37">
      <c r="A10" s="17">
        <v>2</v>
      </c>
      <c r="B10" s="17" t="s">
        <v>415</v>
      </c>
      <c r="C10" s="17" t="s">
        <v>43</v>
      </c>
      <c r="D10" s="17" t="s">
        <v>416</v>
      </c>
      <c r="E10" s="17" t="s">
        <v>42</v>
      </c>
      <c r="F10" s="18"/>
      <c r="G10" s="17">
        <v>2021.01</v>
      </c>
      <c r="H10" s="19">
        <v>2021.1</v>
      </c>
      <c r="I10" s="17" t="s">
        <v>107</v>
      </c>
      <c r="J10" s="34" t="s">
        <v>417</v>
      </c>
      <c r="K10" s="17">
        <v>4.8</v>
      </c>
      <c r="L10" s="17">
        <v>4.8</v>
      </c>
      <c r="M10" s="35"/>
      <c r="N10" s="35"/>
      <c r="O10" s="35"/>
      <c r="P10" s="35"/>
      <c r="Q10" s="35"/>
      <c r="R10" s="35"/>
      <c r="S10" s="35"/>
      <c r="T10" s="35"/>
      <c r="U10" s="35"/>
      <c r="V10" s="17">
        <v>15</v>
      </c>
      <c r="W10" s="20"/>
      <c r="X10" s="20"/>
      <c r="Y10" s="56" t="s">
        <v>418</v>
      </c>
      <c r="Z10" s="56" t="s">
        <v>419</v>
      </c>
      <c r="AA10" s="34" t="s">
        <v>85</v>
      </c>
      <c r="AB10" s="56" t="s">
        <v>86</v>
      </c>
      <c r="AC10" s="57" t="s">
        <v>50</v>
      </c>
      <c r="AD10" s="34" t="s">
        <v>51</v>
      </c>
      <c r="AE10" s="58" t="s">
        <v>396</v>
      </c>
      <c r="AF10" s="41" t="s">
        <v>53</v>
      </c>
      <c r="AG10" s="47" t="s">
        <v>705</v>
      </c>
      <c r="AH10" s="66"/>
      <c r="AI10" s="67"/>
      <c r="AJ10" s="68"/>
      <c r="AK10" s="69" t="s">
        <v>74</v>
      </c>
    </row>
    <row r="11" spans="1:37">
      <c r="A11" s="15" t="s">
        <v>38</v>
      </c>
      <c r="B11" s="16" t="s">
        <v>55</v>
      </c>
      <c r="C11" s="16"/>
      <c r="D11" s="16"/>
      <c r="E11" s="16"/>
      <c r="F11" s="16"/>
      <c r="G11" s="16"/>
      <c r="H11" s="16"/>
      <c r="I11" s="16"/>
      <c r="J11" s="16"/>
      <c r="K11" s="33"/>
      <c r="L11" s="33"/>
      <c r="M11" s="33"/>
      <c r="N11" s="33"/>
      <c r="O11" s="33"/>
      <c r="P11" s="33"/>
      <c r="Q11" s="33"/>
      <c r="R11" s="33"/>
      <c r="S11" s="33"/>
      <c r="T11" s="33"/>
      <c r="U11" s="33"/>
      <c r="V11" s="33"/>
      <c r="W11" s="33"/>
      <c r="X11" s="33"/>
      <c r="Y11" s="52"/>
      <c r="Z11" s="52"/>
      <c r="AA11" s="52"/>
      <c r="AB11" s="52"/>
      <c r="AC11" s="53"/>
      <c r="AD11" s="54"/>
      <c r="AE11" s="55"/>
      <c r="AF11" s="52"/>
      <c r="AG11" s="52"/>
      <c r="AH11" s="65"/>
      <c r="AI11" s="65"/>
      <c r="AK11" s="64"/>
    </row>
    <row r="12" spans="1:37">
      <c r="A12" s="15" t="s">
        <v>38</v>
      </c>
      <c r="B12" s="16" t="s">
        <v>56</v>
      </c>
      <c r="C12" s="16"/>
      <c r="D12" s="16"/>
      <c r="E12" s="16"/>
      <c r="F12" s="16"/>
      <c r="G12" s="16"/>
      <c r="H12" s="16"/>
      <c r="I12" s="16"/>
      <c r="J12" s="16"/>
      <c r="K12" s="33">
        <f t="shared" ref="K12:O12" si="4">SUM(K13)</f>
        <v>15</v>
      </c>
      <c r="L12" s="33">
        <f t="shared" si="4"/>
        <v>15</v>
      </c>
      <c r="M12" s="33">
        <f t="shared" si="4"/>
        <v>0</v>
      </c>
      <c r="N12" s="33">
        <f t="shared" si="4"/>
        <v>0</v>
      </c>
      <c r="O12" s="33">
        <f t="shared" si="4"/>
        <v>0</v>
      </c>
      <c r="P12" s="33"/>
      <c r="Q12" s="33">
        <f t="shared" ref="Q12:X12" si="5">SUM(Q13)</f>
        <v>0</v>
      </c>
      <c r="R12" s="33">
        <f t="shared" si="5"/>
        <v>0</v>
      </c>
      <c r="S12" s="33">
        <f t="shared" si="5"/>
        <v>0</v>
      </c>
      <c r="T12" s="33">
        <f t="shared" si="5"/>
        <v>0</v>
      </c>
      <c r="U12" s="33">
        <f t="shared" si="5"/>
        <v>0</v>
      </c>
      <c r="V12" s="33">
        <f t="shared" si="5"/>
        <v>38</v>
      </c>
      <c r="W12" s="33">
        <f t="shared" si="5"/>
        <v>0</v>
      </c>
      <c r="X12" s="33">
        <f t="shared" si="5"/>
        <v>0</v>
      </c>
      <c r="Y12" s="52"/>
      <c r="Z12" s="52"/>
      <c r="AA12" s="52"/>
      <c r="AB12" s="52"/>
      <c r="AC12" s="53"/>
      <c r="AD12" s="54"/>
      <c r="AE12" s="55"/>
      <c r="AF12" s="52"/>
      <c r="AG12" s="52"/>
      <c r="AH12" s="65"/>
      <c r="AI12" s="65"/>
      <c r="AK12" s="64"/>
    </row>
    <row r="13" ht="68.1" customHeight="1" spans="1:37">
      <c r="A13" s="20">
        <v>3</v>
      </c>
      <c r="B13" s="17" t="s">
        <v>420</v>
      </c>
      <c r="C13" s="17" t="s">
        <v>43</v>
      </c>
      <c r="D13" s="17" t="s">
        <v>421</v>
      </c>
      <c r="E13" s="17" t="s">
        <v>42</v>
      </c>
      <c r="F13" s="18"/>
      <c r="G13" s="17">
        <v>2021.01</v>
      </c>
      <c r="H13" s="19">
        <v>2021.1</v>
      </c>
      <c r="I13" s="17" t="s">
        <v>96</v>
      </c>
      <c r="J13" s="34" t="s">
        <v>422</v>
      </c>
      <c r="K13" s="17">
        <v>15</v>
      </c>
      <c r="L13" s="17">
        <v>15</v>
      </c>
      <c r="M13" s="36"/>
      <c r="N13" s="36"/>
      <c r="O13" s="36"/>
      <c r="P13" s="36"/>
      <c r="Q13" s="36"/>
      <c r="R13" s="36"/>
      <c r="S13" s="36"/>
      <c r="T13" s="36"/>
      <c r="U13" s="36"/>
      <c r="V13" s="17">
        <v>38</v>
      </c>
      <c r="W13" s="36"/>
      <c r="X13" s="36"/>
      <c r="Y13" s="56" t="s">
        <v>423</v>
      </c>
      <c r="Z13" s="56" t="s">
        <v>424</v>
      </c>
      <c r="AA13" s="34" t="s">
        <v>85</v>
      </c>
      <c r="AB13" s="56" t="s">
        <v>86</v>
      </c>
      <c r="AC13" s="57" t="s">
        <v>50</v>
      </c>
      <c r="AD13" s="34" t="s">
        <v>51</v>
      </c>
      <c r="AE13" s="58" t="s">
        <v>396</v>
      </c>
      <c r="AF13" s="41" t="s">
        <v>53</v>
      </c>
      <c r="AG13" s="47" t="s">
        <v>705</v>
      </c>
      <c r="AH13" s="65"/>
      <c r="AI13" s="65"/>
      <c r="AJ13" s="68"/>
      <c r="AK13" s="69" t="s">
        <v>74</v>
      </c>
    </row>
    <row r="14" spans="1:37">
      <c r="A14" s="15" t="s">
        <v>38</v>
      </c>
      <c r="B14" s="16" t="s">
        <v>57</v>
      </c>
      <c r="C14" s="16"/>
      <c r="D14" s="16"/>
      <c r="E14" s="16"/>
      <c r="F14" s="16"/>
      <c r="G14" s="16"/>
      <c r="H14" s="16"/>
      <c r="I14" s="16"/>
      <c r="J14" s="16"/>
      <c r="K14" s="33"/>
      <c r="L14" s="33"/>
      <c r="M14" s="33"/>
      <c r="N14" s="33"/>
      <c r="O14" s="33"/>
      <c r="P14" s="33"/>
      <c r="Q14" s="33"/>
      <c r="R14" s="33"/>
      <c r="S14" s="33"/>
      <c r="T14" s="33"/>
      <c r="U14" s="33"/>
      <c r="V14" s="33"/>
      <c r="W14" s="33"/>
      <c r="X14" s="33"/>
      <c r="Y14" s="52"/>
      <c r="Z14" s="52"/>
      <c r="AA14" s="52"/>
      <c r="AB14" s="52"/>
      <c r="AC14" s="53"/>
      <c r="AD14" s="54"/>
      <c r="AE14" s="55"/>
      <c r="AF14" s="52"/>
      <c r="AG14" s="52"/>
      <c r="AH14" s="65"/>
      <c r="AI14" s="65"/>
      <c r="AK14" s="64"/>
    </row>
    <row r="15" spans="1:37">
      <c r="A15" s="15" t="s">
        <v>38</v>
      </c>
      <c r="B15" s="16" t="s">
        <v>58</v>
      </c>
      <c r="C15" s="16"/>
      <c r="D15" s="16"/>
      <c r="E15" s="16"/>
      <c r="F15" s="16"/>
      <c r="G15" s="16"/>
      <c r="H15" s="16"/>
      <c r="I15" s="16"/>
      <c r="J15" s="16"/>
      <c r="K15" s="33"/>
      <c r="L15" s="33"/>
      <c r="M15" s="33"/>
      <c r="N15" s="33"/>
      <c r="O15" s="33"/>
      <c r="P15" s="33"/>
      <c r="Q15" s="33"/>
      <c r="R15" s="33"/>
      <c r="S15" s="33"/>
      <c r="T15" s="33"/>
      <c r="U15" s="33"/>
      <c r="V15" s="33"/>
      <c r="W15" s="33"/>
      <c r="X15" s="33"/>
      <c r="Y15" s="52"/>
      <c r="Z15" s="52"/>
      <c r="AA15" s="52"/>
      <c r="AB15" s="52"/>
      <c r="AC15" s="53"/>
      <c r="AD15" s="54"/>
      <c r="AE15" s="55"/>
      <c r="AF15" s="52"/>
      <c r="AG15" s="52"/>
      <c r="AH15" s="65"/>
      <c r="AI15" s="65"/>
      <c r="AK15" s="64"/>
    </row>
    <row r="16" spans="1:37">
      <c r="A16" s="15" t="s">
        <v>38</v>
      </c>
      <c r="B16" s="16" t="s">
        <v>59</v>
      </c>
      <c r="C16" s="16"/>
      <c r="D16" s="16"/>
      <c r="E16" s="16"/>
      <c r="F16" s="16"/>
      <c r="G16" s="16"/>
      <c r="H16" s="16"/>
      <c r="I16" s="16"/>
      <c r="J16" s="16"/>
      <c r="K16" s="33">
        <v>0</v>
      </c>
      <c r="L16" s="33">
        <v>0</v>
      </c>
      <c r="M16" s="33">
        <v>0</v>
      </c>
      <c r="N16" s="33">
        <v>0</v>
      </c>
      <c r="O16" s="33">
        <v>0</v>
      </c>
      <c r="P16" s="33"/>
      <c r="Q16" s="33">
        <v>0</v>
      </c>
      <c r="R16" s="33">
        <v>0</v>
      </c>
      <c r="S16" s="33">
        <v>0</v>
      </c>
      <c r="T16" s="33">
        <v>0</v>
      </c>
      <c r="U16" s="33">
        <v>0</v>
      </c>
      <c r="V16" s="33">
        <v>0</v>
      </c>
      <c r="W16" s="33">
        <v>0</v>
      </c>
      <c r="X16" s="33">
        <v>0</v>
      </c>
      <c r="Y16" s="52"/>
      <c r="Z16" s="52"/>
      <c r="AA16" s="52"/>
      <c r="AB16" s="52"/>
      <c r="AC16" s="53"/>
      <c r="AD16" s="54"/>
      <c r="AE16" s="55"/>
      <c r="AF16" s="52"/>
      <c r="AG16" s="52"/>
      <c r="AH16" s="65"/>
      <c r="AI16" s="65"/>
      <c r="AK16" s="64"/>
    </row>
    <row r="17" spans="1:37">
      <c r="A17" s="15" t="s">
        <v>36</v>
      </c>
      <c r="B17" s="16" t="s">
        <v>60</v>
      </c>
      <c r="C17" s="16"/>
      <c r="D17" s="16"/>
      <c r="E17" s="16"/>
      <c r="F17" s="16"/>
      <c r="G17" s="16"/>
      <c r="H17" s="16"/>
      <c r="I17" s="16"/>
      <c r="J17" s="16"/>
      <c r="K17" s="33">
        <f t="shared" ref="K17:O17" si="6">SUM(K18+K19+K24+K26+K27+K28+K30)</f>
        <v>812.18</v>
      </c>
      <c r="L17" s="33">
        <f t="shared" si="6"/>
        <v>812.18</v>
      </c>
      <c r="M17" s="33">
        <f t="shared" si="6"/>
        <v>0</v>
      </c>
      <c r="N17" s="33">
        <f t="shared" si="6"/>
        <v>0</v>
      </c>
      <c r="O17" s="33">
        <f t="shared" si="6"/>
        <v>0</v>
      </c>
      <c r="P17" s="33"/>
      <c r="Q17" s="33">
        <f t="shared" ref="Q17:X17" si="7">SUM(Q18+Q19+Q24+Q26+Q27+Q28+Q30)</f>
        <v>0</v>
      </c>
      <c r="R17" s="33">
        <f t="shared" si="7"/>
        <v>0</v>
      </c>
      <c r="S17" s="33">
        <f t="shared" si="7"/>
        <v>0</v>
      </c>
      <c r="T17" s="33">
        <f t="shared" si="7"/>
        <v>0</v>
      </c>
      <c r="U17" s="33">
        <f t="shared" si="7"/>
        <v>0</v>
      </c>
      <c r="V17" s="33">
        <f t="shared" si="7"/>
        <v>695</v>
      </c>
      <c r="W17" s="33">
        <f t="shared" si="7"/>
        <v>0</v>
      </c>
      <c r="X17" s="33">
        <f t="shared" si="7"/>
        <v>0</v>
      </c>
      <c r="Y17" s="52"/>
      <c r="Z17" s="52"/>
      <c r="AA17" s="52"/>
      <c r="AB17" s="52"/>
      <c r="AC17" s="53"/>
      <c r="AD17" s="54"/>
      <c r="AE17" s="55"/>
      <c r="AF17" s="52"/>
      <c r="AG17" s="52"/>
      <c r="AH17" s="65"/>
      <c r="AI17" s="65"/>
      <c r="AK17" s="64"/>
    </row>
    <row r="18" spans="1:37">
      <c r="A18" s="15" t="s">
        <v>38</v>
      </c>
      <c r="B18" s="16" t="s">
        <v>61</v>
      </c>
      <c r="C18" s="16"/>
      <c r="D18" s="16"/>
      <c r="E18" s="16"/>
      <c r="F18" s="16"/>
      <c r="G18" s="16"/>
      <c r="H18" s="16"/>
      <c r="I18" s="16"/>
      <c r="J18" s="16"/>
      <c r="K18" s="33">
        <v>0</v>
      </c>
      <c r="L18" s="33">
        <v>0</v>
      </c>
      <c r="M18" s="33">
        <v>0</v>
      </c>
      <c r="N18" s="33">
        <v>0</v>
      </c>
      <c r="O18" s="33">
        <v>0</v>
      </c>
      <c r="P18" s="33"/>
      <c r="Q18" s="33">
        <v>0</v>
      </c>
      <c r="R18" s="33">
        <v>0</v>
      </c>
      <c r="S18" s="33">
        <v>0</v>
      </c>
      <c r="T18" s="33">
        <v>0</v>
      </c>
      <c r="U18" s="33">
        <v>0</v>
      </c>
      <c r="V18" s="33">
        <v>0</v>
      </c>
      <c r="W18" s="33">
        <v>0</v>
      </c>
      <c r="X18" s="33">
        <v>0</v>
      </c>
      <c r="Y18" s="52"/>
      <c r="Z18" s="52"/>
      <c r="AA18" s="52"/>
      <c r="AB18" s="52"/>
      <c r="AC18" s="53"/>
      <c r="AD18" s="54"/>
      <c r="AE18" s="55"/>
      <c r="AF18" s="52"/>
      <c r="AG18" s="52"/>
      <c r="AH18" s="65"/>
      <c r="AI18" s="65"/>
      <c r="AK18" s="64"/>
    </row>
    <row r="19" spans="1:37">
      <c r="A19" s="15" t="s">
        <v>38</v>
      </c>
      <c r="B19" s="16" t="s">
        <v>75</v>
      </c>
      <c r="C19" s="16"/>
      <c r="D19" s="16"/>
      <c r="E19" s="16"/>
      <c r="F19" s="16"/>
      <c r="G19" s="16"/>
      <c r="H19" s="16"/>
      <c r="I19" s="16"/>
      <c r="J19" s="16"/>
      <c r="K19" s="33">
        <f t="shared" ref="K19:X19" si="8">SUM(K20:K23)</f>
        <v>148.18</v>
      </c>
      <c r="L19" s="33">
        <f t="shared" si="8"/>
        <v>148.18</v>
      </c>
      <c r="M19" s="33">
        <f t="shared" si="8"/>
        <v>0</v>
      </c>
      <c r="N19" s="33">
        <f t="shared" si="8"/>
        <v>0</v>
      </c>
      <c r="O19" s="33">
        <f t="shared" si="8"/>
        <v>0</v>
      </c>
      <c r="P19" s="33">
        <f t="shared" si="8"/>
        <v>0</v>
      </c>
      <c r="Q19" s="33">
        <f t="shared" si="8"/>
        <v>0</v>
      </c>
      <c r="R19" s="33">
        <f t="shared" si="8"/>
        <v>0</v>
      </c>
      <c r="S19" s="33">
        <f t="shared" si="8"/>
        <v>0</v>
      </c>
      <c r="T19" s="33">
        <f t="shared" si="8"/>
        <v>0</v>
      </c>
      <c r="U19" s="33">
        <f t="shared" si="8"/>
        <v>0</v>
      </c>
      <c r="V19" s="33">
        <f t="shared" si="8"/>
        <v>250</v>
      </c>
      <c r="W19" s="33">
        <f t="shared" si="8"/>
        <v>0</v>
      </c>
      <c r="X19" s="33">
        <f t="shared" si="8"/>
        <v>0</v>
      </c>
      <c r="Y19" s="52"/>
      <c r="Z19" s="52"/>
      <c r="AA19" s="52"/>
      <c r="AB19" s="52"/>
      <c r="AC19" s="53"/>
      <c r="AD19" s="54"/>
      <c r="AE19" s="55"/>
      <c r="AF19" s="52"/>
      <c r="AG19" s="52"/>
      <c r="AH19" s="65"/>
      <c r="AI19" s="65"/>
      <c r="AK19" s="64"/>
    </row>
    <row r="20" ht="42" customHeight="1" spans="1:37">
      <c r="A20" s="17">
        <v>4</v>
      </c>
      <c r="B20" s="17" t="s">
        <v>425</v>
      </c>
      <c r="C20" s="17" t="s">
        <v>76</v>
      </c>
      <c r="D20" s="21" t="s">
        <v>82</v>
      </c>
      <c r="E20" s="21" t="s">
        <v>42</v>
      </c>
      <c r="F20" s="18"/>
      <c r="G20" s="17">
        <v>2021.01</v>
      </c>
      <c r="H20" s="19">
        <v>2021.1</v>
      </c>
      <c r="I20" s="21" t="s">
        <v>83</v>
      </c>
      <c r="J20" s="21" t="s">
        <v>426</v>
      </c>
      <c r="K20" s="17">
        <v>4.78</v>
      </c>
      <c r="L20" s="17">
        <v>4.78</v>
      </c>
      <c r="M20" s="35"/>
      <c r="N20" s="35"/>
      <c r="O20" s="35"/>
      <c r="P20" s="35"/>
      <c r="Q20" s="35"/>
      <c r="R20" s="35"/>
      <c r="S20" s="35"/>
      <c r="T20" s="35"/>
      <c r="U20" s="35"/>
      <c r="V20" s="17">
        <v>153</v>
      </c>
      <c r="W20" s="20"/>
      <c r="X20" s="20"/>
      <c r="Y20" s="56" t="s">
        <v>427</v>
      </c>
      <c r="Z20" s="56" t="s">
        <v>428</v>
      </c>
      <c r="AA20" s="19" t="s">
        <v>85</v>
      </c>
      <c r="AB20" s="56" t="s">
        <v>86</v>
      </c>
      <c r="AC20" s="57" t="s">
        <v>71</v>
      </c>
      <c r="AD20" s="34" t="s">
        <v>72</v>
      </c>
      <c r="AE20" s="58" t="s">
        <v>396</v>
      </c>
      <c r="AF20" s="41" t="s">
        <v>53</v>
      </c>
      <c r="AG20" s="47" t="s">
        <v>705</v>
      </c>
      <c r="AH20" s="70"/>
      <c r="AI20" s="67"/>
      <c r="AJ20" s="68"/>
      <c r="AK20" s="69" t="s">
        <v>74</v>
      </c>
    </row>
    <row r="21" ht="42" customHeight="1" spans="1:37">
      <c r="A21" s="17">
        <v>5</v>
      </c>
      <c r="B21" s="17" t="s">
        <v>429</v>
      </c>
      <c r="C21" s="21" t="s">
        <v>64</v>
      </c>
      <c r="D21" s="21" t="s">
        <v>87</v>
      </c>
      <c r="E21" s="21" t="s">
        <v>42</v>
      </c>
      <c r="F21" s="18"/>
      <c r="G21" s="17">
        <v>2021.01</v>
      </c>
      <c r="H21" s="19">
        <v>2021.1</v>
      </c>
      <c r="I21" s="21" t="s">
        <v>83</v>
      </c>
      <c r="J21" s="21" t="s">
        <v>430</v>
      </c>
      <c r="K21" s="17">
        <v>3.4</v>
      </c>
      <c r="L21" s="17">
        <v>3.4</v>
      </c>
      <c r="M21" s="35"/>
      <c r="N21" s="35"/>
      <c r="O21" s="35"/>
      <c r="P21" s="35"/>
      <c r="Q21" s="35"/>
      <c r="R21" s="35"/>
      <c r="S21" s="35"/>
      <c r="T21" s="35"/>
      <c r="U21" s="35"/>
      <c r="V21" s="17">
        <v>17</v>
      </c>
      <c r="W21" s="20"/>
      <c r="X21" s="20"/>
      <c r="Y21" s="56" t="s">
        <v>431</v>
      </c>
      <c r="Z21" s="56" t="s">
        <v>432</v>
      </c>
      <c r="AA21" s="19" t="s">
        <v>85</v>
      </c>
      <c r="AB21" s="56" t="s">
        <v>86</v>
      </c>
      <c r="AC21" s="57" t="s">
        <v>71</v>
      </c>
      <c r="AD21" s="34" t="s">
        <v>72</v>
      </c>
      <c r="AE21" s="58" t="s">
        <v>396</v>
      </c>
      <c r="AF21" s="41" t="s">
        <v>53</v>
      </c>
      <c r="AG21" s="47" t="s">
        <v>705</v>
      </c>
      <c r="AH21" s="70"/>
      <c r="AI21" s="67"/>
      <c r="AJ21" s="68"/>
      <c r="AK21" s="69" t="s">
        <v>74</v>
      </c>
    </row>
    <row r="22" ht="42" customHeight="1" spans="1:37">
      <c r="A22" s="17">
        <v>6</v>
      </c>
      <c r="B22" s="17" t="s">
        <v>433</v>
      </c>
      <c r="C22" s="17" t="s">
        <v>76</v>
      </c>
      <c r="D22" s="21" t="s">
        <v>434</v>
      </c>
      <c r="E22" s="21" t="s">
        <v>42</v>
      </c>
      <c r="F22" s="18"/>
      <c r="G22" s="17">
        <v>2021.01</v>
      </c>
      <c r="H22" s="19">
        <v>2021.1</v>
      </c>
      <c r="I22" s="21" t="s">
        <v>107</v>
      </c>
      <c r="J22" s="37" t="s">
        <v>435</v>
      </c>
      <c r="K22" s="17">
        <v>50</v>
      </c>
      <c r="L22" s="17">
        <v>50</v>
      </c>
      <c r="M22" s="35"/>
      <c r="N22" s="35"/>
      <c r="O22" s="35"/>
      <c r="P22" s="35"/>
      <c r="Q22" s="35"/>
      <c r="R22" s="35"/>
      <c r="S22" s="35"/>
      <c r="T22" s="35"/>
      <c r="U22" s="35"/>
      <c r="V22" s="17">
        <v>50</v>
      </c>
      <c r="W22" s="20"/>
      <c r="X22" s="20"/>
      <c r="Y22" s="34" t="s">
        <v>436</v>
      </c>
      <c r="Z22" s="56" t="s">
        <v>437</v>
      </c>
      <c r="AA22" s="19" t="s">
        <v>85</v>
      </c>
      <c r="AB22" s="56" t="s">
        <v>86</v>
      </c>
      <c r="AC22" s="57" t="s">
        <v>71</v>
      </c>
      <c r="AD22" s="34" t="s">
        <v>72</v>
      </c>
      <c r="AE22" s="58" t="s">
        <v>396</v>
      </c>
      <c r="AF22" s="41" t="s">
        <v>53</v>
      </c>
      <c r="AG22" s="47" t="s">
        <v>705</v>
      </c>
      <c r="AH22" s="70"/>
      <c r="AI22" s="67"/>
      <c r="AJ22" s="68"/>
      <c r="AK22" s="69" t="s">
        <v>74</v>
      </c>
    </row>
    <row r="23" ht="42" customHeight="1" spans="1:38">
      <c r="A23" s="21">
        <v>7</v>
      </c>
      <c r="B23" s="21" t="s">
        <v>438</v>
      </c>
      <c r="C23" s="17" t="s">
        <v>76</v>
      </c>
      <c r="D23" s="21" t="s">
        <v>439</v>
      </c>
      <c r="E23" s="21" t="s">
        <v>42</v>
      </c>
      <c r="F23" s="21"/>
      <c r="G23" s="21">
        <v>2021.01</v>
      </c>
      <c r="H23" s="21">
        <v>2021.1</v>
      </c>
      <c r="I23" s="21" t="s">
        <v>107</v>
      </c>
      <c r="J23" s="21" t="s">
        <v>440</v>
      </c>
      <c r="K23" s="21">
        <v>90</v>
      </c>
      <c r="L23" s="21">
        <v>90</v>
      </c>
      <c r="M23" s="21"/>
      <c r="N23" s="21"/>
      <c r="O23" s="21"/>
      <c r="P23" s="21"/>
      <c r="Q23" s="21"/>
      <c r="R23" s="21"/>
      <c r="S23" s="21"/>
      <c r="T23" s="21"/>
      <c r="U23" s="21"/>
      <c r="V23" s="21">
        <v>30</v>
      </c>
      <c r="W23" s="21"/>
      <c r="X23" s="21"/>
      <c r="Y23" s="21" t="s">
        <v>441</v>
      </c>
      <c r="Z23" s="21" t="s">
        <v>442</v>
      </c>
      <c r="AA23" s="21" t="s">
        <v>85</v>
      </c>
      <c r="AB23" s="21" t="s">
        <v>86</v>
      </c>
      <c r="AC23" s="21" t="s">
        <v>71</v>
      </c>
      <c r="AD23" s="21" t="s">
        <v>72</v>
      </c>
      <c r="AE23" s="21" t="s">
        <v>396</v>
      </c>
      <c r="AF23" s="21" t="s">
        <v>53</v>
      </c>
      <c r="AG23" s="47" t="s">
        <v>705</v>
      </c>
      <c r="AH23" s="21"/>
      <c r="AI23" s="21"/>
      <c r="AJ23" s="71"/>
      <c r="AK23" s="71" t="s">
        <v>74</v>
      </c>
      <c r="AL23" s="21"/>
    </row>
    <row r="24" spans="1:37">
      <c r="A24" s="15" t="s">
        <v>38</v>
      </c>
      <c r="B24" s="16" t="s">
        <v>89</v>
      </c>
      <c r="C24" s="16"/>
      <c r="D24" s="16"/>
      <c r="E24" s="16"/>
      <c r="F24" s="16"/>
      <c r="G24" s="16"/>
      <c r="H24" s="16"/>
      <c r="I24" s="16"/>
      <c r="J24" s="16"/>
      <c r="K24" s="33">
        <f t="shared" ref="K24:O24" si="9">SUM(K25:K25)</f>
        <v>260</v>
      </c>
      <c r="L24" s="33">
        <f t="shared" si="9"/>
        <v>260</v>
      </c>
      <c r="M24" s="33">
        <f t="shared" si="9"/>
        <v>0</v>
      </c>
      <c r="N24" s="33">
        <f t="shared" si="9"/>
        <v>0</v>
      </c>
      <c r="O24" s="33">
        <f t="shared" si="9"/>
        <v>0</v>
      </c>
      <c r="P24" s="33"/>
      <c r="Q24" s="33">
        <f t="shared" ref="Q24:X24" si="10">SUM(Q25:Q25)</f>
        <v>0</v>
      </c>
      <c r="R24" s="33">
        <f t="shared" si="10"/>
        <v>0</v>
      </c>
      <c r="S24" s="33">
        <f t="shared" si="10"/>
        <v>0</v>
      </c>
      <c r="T24" s="33">
        <f t="shared" si="10"/>
        <v>0</v>
      </c>
      <c r="U24" s="33">
        <f t="shared" si="10"/>
        <v>0</v>
      </c>
      <c r="V24" s="33">
        <f t="shared" si="10"/>
        <v>30</v>
      </c>
      <c r="W24" s="33">
        <f t="shared" si="10"/>
        <v>0</v>
      </c>
      <c r="X24" s="33">
        <f t="shared" si="10"/>
        <v>0</v>
      </c>
      <c r="Y24" s="52"/>
      <c r="Z24" s="52"/>
      <c r="AA24" s="52"/>
      <c r="AB24" s="52"/>
      <c r="AC24" s="53"/>
      <c r="AD24" s="54"/>
      <c r="AE24" s="55"/>
      <c r="AF24" s="52"/>
      <c r="AG24" s="52"/>
      <c r="AH24" s="65"/>
      <c r="AI24" s="65"/>
      <c r="AK24" s="64"/>
    </row>
    <row r="25" ht="63" customHeight="1" spans="1:37">
      <c r="A25" s="20">
        <v>8</v>
      </c>
      <c r="B25" s="17" t="s">
        <v>443</v>
      </c>
      <c r="C25" s="17" t="s">
        <v>76</v>
      </c>
      <c r="D25" s="17" t="s">
        <v>90</v>
      </c>
      <c r="E25" s="17" t="s">
        <v>42</v>
      </c>
      <c r="F25" s="16"/>
      <c r="G25" s="17">
        <v>2021.01</v>
      </c>
      <c r="H25" s="19">
        <v>2021.1</v>
      </c>
      <c r="I25" s="17" t="s">
        <v>91</v>
      </c>
      <c r="J25" s="17" t="s">
        <v>444</v>
      </c>
      <c r="K25" s="17">
        <v>260</v>
      </c>
      <c r="L25" s="20">
        <v>260</v>
      </c>
      <c r="M25" s="36"/>
      <c r="N25" s="36"/>
      <c r="O25" s="36"/>
      <c r="P25" s="36"/>
      <c r="Q25" s="36"/>
      <c r="R25" s="36"/>
      <c r="S25" s="36"/>
      <c r="T25" s="36"/>
      <c r="U25" s="36"/>
      <c r="V25" s="17">
        <v>30</v>
      </c>
      <c r="W25" s="45"/>
      <c r="X25" s="36"/>
      <c r="Y25" s="59" t="s">
        <v>436</v>
      </c>
      <c r="Z25" s="59" t="s">
        <v>445</v>
      </c>
      <c r="AA25" s="17" t="s">
        <v>93</v>
      </c>
      <c r="AB25" s="17" t="s">
        <v>446</v>
      </c>
      <c r="AC25" s="57" t="s">
        <v>71</v>
      </c>
      <c r="AD25" s="34" t="s">
        <v>72</v>
      </c>
      <c r="AE25" s="58" t="s">
        <v>396</v>
      </c>
      <c r="AF25" s="41" t="s">
        <v>53</v>
      </c>
      <c r="AG25" s="47" t="s">
        <v>705</v>
      </c>
      <c r="AH25" s="65"/>
      <c r="AI25" s="65"/>
      <c r="AJ25" s="68"/>
      <c r="AK25" s="69" t="s">
        <v>74</v>
      </c>
    </row>
    <row r="26" spans="1:37">
      <c r="A26" s="15" t="s">
        <v>38</v>
      </c>
      <c r="B26" s="16" t="s">
        <v>98</v>
      </c>
      <c r="C26" s="16"/>
      <c r="D26" s="16"/>
      <c r="E26" s="16"/>
      <c r="F26" s="16"/>
      <c r="G26" s="16"/>
      <c r="H26" s="16"/>
      <c r="I26" s="16"/>
      <c r="J26" s="16"/>
      <c r="K26" s="33">
        <v>0</v>
      </c>
      <c r="L26" s="33">
        <v>0</v>
      </c>
      <c r="M26" s="33">
        <v>0</v>
      </c>
      <c r="N26" s="33">
        <v>0</v>
      </c>
      <c r="O26" s="33">
        <v>0</v>
      </c>
      <c r="P26" s="33"/>
      <c r="Q26" s="33">
        <v>0</v>
      </c>
      <c r="R26" s="33">
        <v>0</v>
      </c>
      <c r="S26" s="33">
        <v>0</v>
      </c>
      <c r="T26" s="33">
        <v>0</v>
      </c>
      <c r="U26" s="33">
        <v>0</v>
      </c>
      <c r="V26" s="33">
        <v>89</v>
      </c>
      <c r="W26" s="33">
        <v>0</v>
      </c>
      <c r="X26" s="33">
        <v>0</v>
      </c>
      <c r="Y26" s="52"/>
      <c r="Z26" s="52"/>
      <c r="AA26" s="52"/>
      <c r="AB26" s="52"/>
      <c r="AC26" s="53"/>
      <c r="AD26" s="54"/>
      <c r="AE26" s="55"/>
      <c r="AF26" s="52"/>
      <c r="AG26" s="52"/>
      <c r="AH26" s="65"/>
      <c r="AI26" s="65"/>
      <c r="AK26" s="64"/>
    </row>
    <row r="27" spans="1:37">
      <c r="A27" s="15" t="s">
        <v>38</v>
      </c>
      <c r="B27" s="16" t="s">
        <v>101</v>
      </c>
      <c r="C27" s="16"/>
      <c r="D27" s="16"/>
      <c r="E27" s="16"/>
      <c r="F27" s="16"/>
      <c r="G27" s="16"/>
      <c r="H27" s="16"/>
      <c r="I27" s="16"/>
      <c r="J27" s="16"/>
      <c r="K27" s="33">
        <v>0</v>
      </c>
      <c r="L27" s="33">
        <v>0</v>
      </c>
      <c r="M27" s="33">
        <v>0</v>
      </c>
      <c r="N27" s="33">
        <v>0</v>
      </c>
      <c r="O27" s="33">
        <v>0</v>
      </c>
      <c r="P27" s="33">
        <v>0</v>
      </c>
      <c r="Q27" s="33">
        <v>0</v>
      </c>
      <c r="R27" s="33">
        <v>0</v>
      </c>
      <c r="S27" s="33">
        <v>0</v>
      </c>
      <c r="T27" s="33">
        <v>0</v>
      </c>
      <c r="U27" s="33">
        <v>0</v>
      </c>
      <c r="V27" s="33">
        <v>0</v>
      </c>
      <c r="W27" s="33">
        <v>0</v>
      </c>
      <c r="X27" s="33">
        <v>0</v>
      </c>
      <c r="Y27" s="52"/>
      <c r="Z27" s="52"/>
      <c r="AA27" s="52"/>
      <c r="AB27" s="52"/>
      <c r="AC27" s="53"/>
      <c r="AD27" s="54"/>
      <c r="AE27" s="55"/>
      <c r="AF27" s="52"/>
      <c r="AG27" s="52"/>
      <c r="AH27" s="65"/>
      <c r="AI27" s="65"/>
      <c r="AK27" s="64"/>
    </row>
    <row r="28" spans="1:37">
      <c r="A28" s="15" t="s">
        <v>38</v>
      </c>
      <c r="B28" s="16" t="s">
        <v>105</v>
      </c>
      <c r="C28" s="16"/>
      <c r="D28" s="16"/>
      <c r="E28" s="16"/>
      <c r="F28" s="16"/>
      <c r="G28" s="16"/>
      <c r="H28" s="16"/>
      <c r="I28" s="16"/>
      <c r="J28" s="16"/>
      <c r="K28" s="33">
        <f t="shared" ref="K28:X28" si="11">SUM(K29)</f>
        <v>380</v>
      </c>
      <c r="L28" s="33">
        <f t="shared" si="11"/>
        <v>380</v>
      </c>
      <c r="M28" s="33">
        <f t="shared" si="11"/>
        <v>0</v>
      </c>
      <c r="N28" s="33">
        <f t="shared" si="11"/>
        <v>0</v>
      </c>
      <c r="O28" s="33">
        <f t="shared" si="11"/>
        <v>0</v>
      </c>
      <c r="P28" s="33">
        <f t="shared" si="11"/>
        <v>0</v>
      </c>
      <c r="Q28" s="33">
        <f t="shared" si="11"/>
        <v>0</v>
      </c>
      <c r="R28" s="33">
        <f t="shared" si="11"/>
        <v>0</v>
      </c>
      <c r="S28" s="33">
        <f t="shared" si="11"/>
        <v>0</v>
      </c>
      <c r="T28" s="33">
        <f t="shared" si="11"/>
        <v>0</v>
      </c>
      <c r="U28" s="33">
        <f t="shared" si="11"/>
        <v>0</v>
      </c>
      <c r="V28" s="33">
        <f t="shared" si="11"/>
        <v>50</v>
      </c>
      <c r="W28" s="33">
        <f t="shared" si="11"/>
        <v>0</v>
      </c>
      <c r="X28" s="33">
        <f t="shared" si="11"/>
        <v>0</v>
      </c>
      <c r="Y28" s="52"/>
      <c r="Z28" s="52"/>
      <c r="AA28" s="52"/>
      <c r="AB28" s="52"/>
      <c r="AC28" s="53"/>
      <c r="AD28" s="54"/>
      <c r="AE28" s="55"/>
      <c r="AF28" s="52"/>
      <c r="AG28" s="52"/>
      <c r="AH28" s="65"/>
      <c r="AI28" s="65"/>
      <c r="AK28" s="64"/>
    </row>
    <row r="29" ht="68.1" customHeight="1" spans="1:37">
      <c r="A29" s="20">
        <v>9</v>
      </c>
      <c r="B29" s="17" t="s">
        <v>447</v>
      </c>
      <c r="C29" s="21" t="s">
        <v>76</v>
      </c>
      <c r="D29" s="21" t="s">
        <v>448</v>
      </c>
      <c r="E29" s="17" t="s">
        <v>42</v>
      </c>
      <c r="F29" s="16"/>
      <c r="G29" s="17">
        <v>2021.01</v>
      </c>
      <c r="H29" s="19">
        <v>2021.1</v>
      </c>
      <c r="I29" s="17" t="s">
        <v>107</v>
      </c>
      <c r="J29" s="17" t="s">
        <v>449</v>
      </c>
      <c r="K29" s="17">
        <v>380</v>
      </c>
      <c r="L29" s="17">
        <v>380</v>
      </c>
      <c r="M29" s="36"/>
      <c r="N29" s="36"/>
      <c r="O29" s="36"/>
      <c r="P29" s="36"/>
      <c r="Q29" s="36"/>
      <c r="R29" s="36"/>
      <c r="S29" s="36"/>
      <c r="T29" s="36"/>
      <c r="U29" s="36"/>
      <c r="V29" s="17">
        <v>50</v>
      </c>
      <c r="W29" s="36"/>
      <c r="X29" s="36"/>
      <c r="Y29" s="60" t="s">
        <v>450</v>
      </c>
      <c r="Z29" s="60" t="s">
        <v>451</v>
      </c>
      <c r="AA29" s="19" t="s">
        <v>85</v>
      </c>
      <c r="AB29" s="56" t="s">
        <v>86</v>
      </c>
      <c r="AC29" s="57" t="s">
        <v>71</v>
      </c>
      <c r="AD29" s="34" t="s">
        <v>72</v>
      </c>
      <c r="AE29" s="58" t="s">
        <v>396</v>
      </c>
      <c r="AF29" s="41" t="s">
        <v>53</v>
      </c>
      <c r="AG29" s="47" t="s">
        <v>705</v>
      </c>
      <c r="AH29" s="65"/>
      <c r="AI29" s="65"/>
      <c r="AJ29" s="68"/>
      <c r="AK29" s="69" t="s">
        <v>74</v>
      </c>
    </row>
    <row r="30" spans="1:37">
      <c r="A30" s="15" t="s">
        <v>38</v>
      </c>
      <c r="B30" s="16" t="s">
        <v>109</v>
      </c>
      <c r="C30" s="16"/>
      <c r="D30" s="16"/>
      <c r="E30" s="16"/>
      <c r="F30" s="16"/>
      <c r="G30" s="16"/>
      <c r="H30" s="16"/>
      <c r="I30" s="16"/>
      <c r="J30" s="16"/>
      <c r="K30" s="33">
        <f t="shared" ref="K30:O30" si="12">K31</f>
        <v>24</v>
      </c>
      <c r="L30" s="33">
        <f t="shared" si="12"/>
        <v>24</v>
      </c>
      <c r="M30" s="33">
        <f t="shared" si="12"/>
        <v>0</v>
      </c>
      <c r="N30" s="33">
        <f t="shared" si="12"/>
        <v>0</v>
      </c>
      <c r="O30" s="33">
        <f t="shared" si="12"/>
        <v>0</v>
      </c>
      <c r="P30" s="33"/>
      <c r="Q30" s="33">
        <f t="shared" ref="Q30:X30" si="13">Q31</f>
        <v>0</v>
      </c>
      <c r="R30" s="33">
        <f t="shared" si="13"/>
        <v>0</v>
      </c>
      <c r="S30" s="33">
        <f t="shared" si="13"/>
        <v>0</v>
      </c>
      <c r="T30" s="33">
        <f t="shared" si="13"/>
        <v>0</v>
      </c>
      <c r="U30" s="33">
        <f t="shared" si="13"/>
        <v>0</v>
      </c>
      <c r="V30" s="33">
        <f t="shared" si="13"/>
        <v>276</v>
      </c>
      <c r="W30" s="33">
        <f t="shared" si="13"/>
        <v>0</v>
      </c>
      <c r="X30" s="33">
        <f t="shared" si="13"/>
        <v>0</v>
      </c>
      <c r="Y30" s="52"/>
      <c r="Z30" s="52"/>
      <c r="AA30" s="52"/>
      <c r="AB30" s="52"/>
      <c r="AC30" s="53"/>
      <c r="AD30" s="54"/>
      <c r="AE30" s="55"/>
      <c r="AF30" s="52"/>
      <c r="AG30" s="52"/>
      <c r="AH30" s="65"/>
      <c r="AI30" s="65"/>
      <c r="AK30" s="64"/>
    </row>
    <row r="31" ht="59.1" customHeight="1" spans="1:37">
      <c r="A31" s="17">
        <v>10</v>
      </c>
      <c r="B31" s="17" t="s">
        <v>452</v>
      </c>
      <c r="C31" s="17" t="s">
        <v>76</v>
      </c>
      <c r="D31" s="17" t="s">
        <v>110</v>
      </c>
      <c r="E31" s="17" t="s">
        <v>42</v>
      </c>
      <c r="F31" s="22"/>
      <c r="G31" s="17">
        <v>2021.01</v>
      </c>
      <c r="H31" s="19">
        <v>2021.1</v>
      </c>
      <c r="I31" s="17" t="s">
        <v>111</v>
      </c>
      <c r="J31" s="17" t="s">
        <v>453</v>
      </c>
      <c r="K31" s="17">
        <v>24</v>
      </c>
      <c r="L31" s="17">
        <v>24</v>
      </c>
      <c r="M31" s="35"/>
      <c r="N31" s="35"/>
      <c r="O31" s="35"/>
      <c r="P31" s="35"/>
      <c r="Q31" s="35"/>
      <c r="R31" s="35"/>
      <c r="S31" s="35"/>
      <c r="T31" s="35"/>
      <c r="U31" s="35"/>
      <c r="V31" s="46">
        <v>276</v>
      </c>
      <c r="W31" s="47"/>
      <c r="X31" s="47"/>
      <c r="Y31" s="34" t="s">
        <v>454</v>
      </c>
      <c r="Z31" s="41" t="s">
        <v>455</v>
      </c>
      <c r="AA31" s="61" t="s">
        <v>48</v>
      </c>
      <c r="AB31" s="34" t="s">
        <v>456</v>
      </c>
      <c r="AC31" s="57" t="s">
        <v>71</v>
      </c>
      <c r="AD31" s="34" t="s">
        <v>72</v>
      </c>
      <c r="AE31" s="58" t="s">
        <v>396</v>
      </c>
      <c r="AF31" s="41" t="s">
        <v>53</v>
      </c>
      <c r="AG31" s="47" t="s">
        <v>705</v>
      </c>
      <c r="AH31" s="72"/>
      <c r="AI31" s="67"/>
      <c r="AJ31" s="68"/>
      <c r="AK31" s="69" t="s">
        <v>74</v>
      </c>
    </row>
    <row r="32" spans="1:37">
      <c r="A32" s="15" t="s">
        <v>36</v>
      </c>
      <c r="B32" s="16" t="s">
        <v>114</v>
      </c>
      <c r="C32" s="16"/>
      <c r="D32" s="16"/>
      <c r="E32" s="16"/>
      <c r="F32" s="16"/>
      <c r="G32" s="16"/>
      <c r="H32" s="16"/>
      <c r="I32" s="16"/>
      <c r="J32" s="16"/>
      <c r="K32" s="33">
        <f t="shared" ref="K32:O32" si="14">SUM(K33+K43+K44+K45+K54+K58)</f>
        <v>12022.04</v>
      </c>
      <c r="L32" s="33">
        <f t="shared" si="14"/>
        <v>1704.47</v>
      </c>
      <c r="M32" s="33">
        <f t="shared" si="14"/>
        <v>540</v>
      </c>
      <c r="N32" s="33">
        <f t="shared" si="14"/>
        <v>856</v>
      </c>
      <c r="O32" s="33">
        <f t="shared" si="14"/>
        <v>0</v>
      </c>
      <c r="P32" s="33"/>
      <c r="Q32" s="33">
        <f t="shared" ref="Q32:X32" si="15">SUM(Q33+Q43+Q44+Q45+Q54+Q58)</f>
        <v>3268.57</v>
      </c>
      <c r="R32" s="33">
        <f t="shared" si="15"/>
        <v>0</v>
      </c>
      <c r="S32" s="33">
        <f t="shared" si="15"/>
        <v>1500</v>
      </c>
      <c r="T32" s="33">
        <f t="shared" si="15"/>
        <v>0</v>
      </c>
      <c r="U32" s="33">
        <f t="shared" si="15"/>
        <v>4153</v>
      </c>
      <c r="V32" s="33">
        <f t="shared" si="15"/>
        <v>1634</v>
      </c>
      <c r="W32" s="33">
        <f t="shared" si="15"/>
        <v>0</v>
      </c>
      <c r="X32" s="33">
        <f t="shared" si="15"/>
        <v>0</v>
      </c>
      <c r="Y32" s="52"/>
      <c r="Z32" s="52"/>
      <c r="AA32" s="52"/>
      <c r="AB32" s="52"/>
      <c r="AC32" s="53"/>
      <c r="AD32" s="54"/>
      <c r="AE32" s="55"/>
      <c r="AF32" s="52"/>
      <c r="AG32" s="52"/>
      <c r="AH32" s="65"/>
      <c r="AI32" s="65"/>
      <c r="AK32" s="64"/>
    </row>
    <row r="33" spans="1:37">
      <c r="A33" s="15" t="s">
        <v>38</v>
      </c>
      <c r="B33" s="16" t="s">
        <v>115</v>
      </c>
      <c r="C33" s="16"/>
      <c r="D33" s="16"/>
      <c r="E33" s="16"/>
      <c r="F33" s="16"/>
      <c r="G33" s="16"/>
      <c r="H33" s="16"/>
      <c r="I33" s="16"/>
      <c r="J33" s="16"/>
      <c r="K33" s="33">
        <f t="shared" ref="K33:X33" si="16">SUM(K34:K42)</f>
        <v>1699.04</v>
      </c>
      <c r="L33" s="33">
        <f t="shared" si="16"/>
        <v>1544.47</v>
      </c>
      <c r="M33" s="33">
        <f t="shared" si="16"/>
        <v>0</v>
      </c>
      <c r="N33" s="33">
        <f t="shared" si="16"/>
        <v>0</v>
      </c>
      <c r="O33" s="33">
        <f t="shared" si="16"/>
        <v>0</v>
      </c>
      <c r="P33" s="33">
        <f t="shared" si="16"/>
        <v>0</v>
      </c>
      <c r="Q33" s="33">
        <f t="shared" si="16"/>
        <v>154.57</v>
      </c>
      <c r="R33" s="33">
        <f t="shared" si="16"/>
        <v>0</v>
      </c>
      <c r="S33" s="33">
        <f t="shared" si="16"/>
        <v>0</v>
      </c>
      <c r="T33" s="33">
        <f t="shared" si="16"/>
        <v>0</v>
      </c>
      <c r="U33" s="33">
        <f t="shared" si="16"/>
        <v>0</v>
      </c>
      <c r="V33" s="33">
        <f t="shared" si="16"/>
        <v>958</v>
      </c>
      <c r="W33" s="33">
        <f t="shared" si="16"/>
        <v>0</v>
      </c>
      <c r="X33" s="33">
        <f t="shared" si="16"/>
        <v>0</v>
      </c>
      <c r="Y33" s="52"/>
      <c r="Z33" s="52"/>
      <c r="AA33" s="52"/>
      <c r="AB33" s="52"/>
      <c r="AC33" s="53"/>
      <c r="AD33" s="54"/>
      <c r="AE33" s="55"/>
      <c r="AF33" s="52"/>
      <c r="AG33" s="52"/>
      <c r="AH33" s="65"/>
      <c r="AI33" s="65"/>
      <c r="AK33" s="64"/>
    </row>
    <row r="34" ht="42.75" spans="1:37">
      <c r="A34" s="17">
        <v>11</v>
      </c>
      <c r="B34" s="17" t="s">
        <v>457</v>
      </c>
      <c r="C34" s="20" t="s">
        <v>64</v>
      </c>
      <c r="D34" s="19" t="s">
        <v>458</v>
      </c>
      <c r="E34" s="17" t="s">
        <v>42</v>
      </c>
      <c r="F34" s="23" t="s">
        <v>64</v>
      </c>
      <c r="G34" s="17">
        <v>2021.01</v>
      </c>
      <c r="H34" s="19">
        <v>2021.1</v>
      </c>
      <c r="I34" s="19" t="s">
        <v>459</v>
      </c>
      <c r="J34" s="19" t="s">
        <v>706</v>
      </c>
      <c r="K34" s="17">
        <v>80</v>
      </c>
      <c r="L34" s="17">
        <v>80</v>
      </c>
      <c r="M34" s="35"/>
      <c r="N34" s="35"/>
      <c r="O34" s="35"/>
      <c r="P34" s="35"/>
      <c r="Q34" s="35"/>
      <c r="R34" s="35"/>
      <c r="S34" s="35"/>
      <c r="T34" s="35"/>
      <c r="U34" s="35"/>
      <c r="V34" s="48">
        <v>66</v>
      </c>
      <c r="W34" s="20"/>
      <c r="X34" s="20"/>
      <c r="Y34" s="59" t="s">
        <v>120</v>
      </c>
      <c r="Z34" s="59" t="s">
        <v>461</v>
      </c>
      <c r="AA34" s="17" t="s">
        <v>80</v>
      </c>
      <c r="AB34" s="17" t="s">
        <v>81</v>
      </c>
      <c r="AC34" s="57" t="s">
        <v>71</v>
      </c>
      <c r="AD34" s="34" t="s">
        <v>72</v>
      </c>
      <c r="AE34" s="58" t="s">
        <v>396</v>
      </c>
      <c r="AF34" s="41" t="s">
        <v>53</v>
      </c>
      <c r="AG34" s="47" t="s">
        <v>705</v>
      </c>
      <c r="AH34" s="66" t="s">
        <v>462</v>
      </c>
      <c r="AI34" s="67"/>
      <c r="AJ34" s="68"/>
      <c r="AK34" s="69" t="s">
        <v>74</v>
      </c>
    </row>
    <row r="35" ht="45" customHeight="1" spans="1:37">
      <c r="A35" s="17">
        <v>12</v>
      </c>
      <c r="B35" s="17" t="s">
        <v>463</v>
      </c>
      <c r="C35" s="17" t="s">
        <v>64</v>
      </c>
      <c r="D35" s="17" t="s">
        <v>124</v>
      </c>
      <c r="E35" s="17" t="s">
        <v>42</v>
      </c>
      <c r="F35" s="23"/>
      <c r="G35" s="17">
        <v>2021.01</v>
      </c>
      <c r="H35" s="19">
        <v>2021.1</v>
      </c>
      <c r="I35" s="17" t="s">
        <v>125</v>
      </c>
      <c r="J35" s="34" t="s">
        <v>126</v>
      </c>
      <c r="K35" s="21">
        <v>300</v>
      </c>
      <c r="L35" s="21">
        <v>300</v>
      </c>
      <c r="M35" s="35"/>
      <c r="N35" s="35"/>
      <c r="O35" s="35"/>
      <c r="P35" s="35"/>
      <c r="Q35" s="35"/>
      <c r="R35" s="35"/>
      <c r="S35" s="35"/>
      <c r="T35" s="35"/>
      <c r="U35" s="35"/>
      <c r="V35" s="17">
        <v>99</v>
      </c>
      <c r="W35" s="20"/>
      <c r="X35" s="20"/>
      <c r="Y35" s="59" t="s">
        <v>464</v>
      </c>
      <c r="Z35" s="59" t="s">
        <v>465</v>
      </c>
      <c r="AA35" s="17" t="s">
        <v>93</v>
      </c>
      <c r="AB35" s="17" t="s">
        <v>446</v>
      </c>
      <c r="AC35" s="57" t="s">
        <v>71</v>
      </c>
      <c r="AD35" s="34" t="s">
        <v>72</v>
      </c>
      <c r="AE35" s="58" t="s">
        <v>396</v>
      </c>
      <c r="AF35" s="41" t="s">
        <v>53</v>
      </c>
      <c r="AG35" s="47" t="s">
        <v>705</v>
      </c>
      <c r="AH35" s="66"/>
      <c r="AI35" s="67"/>
      <c r="AJ35" s="68"/>
      <c r="AK35" s="69" t="s">
        <v>74</v>
      </c>
    </row>
    <row r="36" ht="45" customHeight="1" spans="1:37">
      <c r="A36" s="17">
        <v>13</v>
      </c>
      <c r="B36" s="17" t="s">
        <v>466</v>
      </c>
      <c r="C36" s="17" t="s">
        <v>64</v>
      </c>
      <c r="D36" s="17" t="s">
        <v>127</v>
      </c>
      <c r="E36" s="17" t="s">
        <v>42</v>
      </c>
      <c r="F36" s="23"/>
      <c r="G36" s="17">
        <v>2021.01</v>
      </c>
      <c r="H36" s="19">
        <v>2021.1</v>
      </c>
      <c r="I36" s="17" t="s">
        <v>103</v>
      </c>
      <c r="J36" s="17" t="s">
        <v>467</v>
      </c>
      <c r="K36" s="17">
        <v>250</v>
      </c>
      <c r="L36" s="17">
        <v>250</v>
      </c>
      <c r="M36" s="17"/>
      <c r="N36" s="35"/>
      <c r="O36" s="35"/>
      <c r="P36" s="35"/>
      <c r="Q36" s="35"/>
      <c r="R36" s="35"/>
      <c r="S36" s="35"/>
      <c r="T36" s="35"/>
      <c r="U36" s="35"/>
      <c r="V36" s="17">
        <v>26</v>
      </c>
      <c r="W36" s="20"/>
      <c r="X36" s="20"/>
      <c r="Y36" s="59" t="s">
        <v>468</v>
      </c>
      <c r="Z36" s="59" t="s">
        <v>469</v>
      </c>
      <c r="AA36" s="17" t="s">
        <v>93</v>
      </c>
      <c r="AB36" s="17" t="s">
        <v>446</v>
      </c>
      <c r="AC36" s="57" t="s">
        <v>71</v>
      </c>
      <c r="AD36" s="34" t="s">
        <v>72</v>
      </c>
      <c r="AE36" s="58" t="s">
        <v>396</v>
      </c>
      <c r="AF36" s="41" t="s">
        <v>53</v>
      </c>
      <c r="AG36" s="47" t="s">
        <v>705</v>
      </c>
      <c r="AH36" s="66"/>
      <c r="AI36" s="67"/>
      <c r="AJ36" s="68"/>
      <c r="AK36" s="69" t="s">
        <v>74</v>
      </c>
    </row>
    <row r="37" ht="45" customHeight="1" spans="1:37">
      <c r="A37" s="17">
        <v>14</v>
      </c>
      <c r="B37" s="17" t="s">
        <v>470</v>
      </c>
      <c r="C37" s="17" t="s">
        <v>64</v>
      </c>
      <c r="D37" s="17" t="s">
        <v>471</v>
      </c>
      <c r="E37" s="17" t="s">
        <v>42</v>
      </c>
      <c r="F37" s="23"/>
      <c r="G37" s="17">
        <v>2021.01</v>
      </c>
      <c r="H37" s="19">
        <v>2021.1</v>
      </c>
      <c r="I37" s="21" t="s">
        <v>138</v>
      </c>
      <c r="J37" s="17" t="s">
        <v>139</v>
      </c>
      <c r="K37" s="17">
        <v>150</v>
      </c>
      <c r="L37" s="17">
        <v>45.4300000000003</v>
      </c>
      <c r="M37" s="17"/>
      <c r="N37" s="35"/>
      <c r="O37" s="35"/>
      <c r="P37" s="35"/>
      <c r="Q37" s="35">
        <v>104.57</v>
      </c>
      <c r="R37" s="35"/>
      <c r="S37" s="35"/>
      <c r="T37" s="35"/>
      <c r="U37" s="35"/>
      <c r="V37" s="46">
        <v>19</v>
      </c>
      <c r="W37" s="20"/>
      <c r="X37" s="20"/>
      <c r="Y37" s="34" t="s">
        <v>120</v>
      </c>
      <c r="Z37" s="34" t="s">
        <v>472</v>
      </c>
      <c r="AA37" s="17" t="s">
        <v>140</v>
      </c>
      <c r="AB37" s="17" t="s">
        <v>473</v>
      </c>
      <c r="AC37" s="17" t="s">
        <v>71</v>
      </c>
      <c r="AD37" s="17" t="s">
        <v>72</v>
      </c>
      <c r="AE37" s="17" t="s">
        <v>396</v>
      </c>
      <c r="AF37" s="17" t="s">
        <v>53</v>
      </c>
      <c r="AG37" s="47" t="s">
        <v>705</v>
      </c>
      <c r="AH37" s="66"/>
      <c r="AI37" s="67"/>
      <c r="AJ37" s="68"/>
      <c r="AK37" s="69" t="s">
        <v>74</v>
      </c>
    </row>
    <row r="38" ht="45" customHeight="1" spans="1:37">
      <c r="A38" s="17">
        <v>15</v>
      </c>
      <c r="B38" s="17" t="s">
        <v>474</v>
      </c>
      <c r="C38" s="21" t="s">
        <v>64</v>
      </c>
      <c r="D38" s="21" t="s">
        <v>475</v>
      </c>
      <c r="E38" s="21" t="s">
        <v>42</v>
      </c>
      <c r="F38" s="23"/>
      <c r="G38" s="17">
        <v>2021.01</v>
      </c>
      <c r="H38" s="19">
        <v>2021.1</v>
      </c>
      <c r="I38" s="21" t="s">
        <v>476</v>
      </c>
      <c r="J38" s="21" t="s">
        <v>477</v>
      </c>
      <c r="K38" s="17">
        <v>14.04</v>
      </c>
      <c r="L38" s="17">
        <v>14.04</v>
      </c>
      <c r="M38" s="17"/>
      <c r="N38" s="35"/>
      <c r="O38" s="35"/>
      <c r="P38" s="35"/>
      <c r="Q38" s="35"/>
      <c r="R38" s="35"/>
      <c r="S38" s="35"/>
      <c r="T38" s="35"/>
      <c r="U38" s="35"/>
      <c r="V38" s="46">
        <v>106</v>
      </c>
      <c r="W38" s="20"/>
      <c r="X38" s="20"/>
      <c r="Y38" s="60" t="s">
        <v>120</v>
      </c>
      <c r="Z38" s="60" t="s">
        <v>478</v>
      </c>
      <c r="AA38" s="17" t="s">
        <v>85</v>
      </c>
      <c r="AB38" s="17" t="s">
        <v>86</v>
      </c>
      <c r="AC38" s="17" t="s">
        <v>71</v>
      </c>
      <c r="AD38" s="17" t="s">
        <v>72</v>
      </c>
      <c r="AE38" s="17" t="s">
        <v>396</v>
      </c>
      <c r="AF38" s="17" t="s">
        <v>53</v>
      </c>
      <c r="AG38" s="47" t="s">
        <v>705</v>
      </c>
      <c r="AH38" s="66"/>
      <c r="AI38" s="67"/>
      <c r="AJ38" s="68"/>
      <c r="AK38" s="69" t="s">
        <v>74</v>
      </c>
    </row>
    <row r="39" ht="45" customHeight="1" spans="1:37">
      <c r="A39" s="17">
        <v>16</v>
      </c>
      <c r="B39" s="17" t="s">
        <v>479</v>
      </c>
      <c r="C39" s="21" t="s">
        <v>64</v>
      </c>
      <c r="D39" s="21" t="s">
        <v>480</v>
      </c>
      <c r="E39" s="21" t="s">
        <v>42</v>
      </c>
      <c r="F39" s="23"/>
      <c r="G39" s="17">
        <v>2021.01</v>
      </c>
      <c r="H39" s="19">
        <v>2021.1</v>
      </c>
      <c r="I39" s="21" t="s">
        <v>411</v>
      </c>
      <c r="J39" s="21" t="s">
        <v>481</v>
      </c>
      <c r="K39" s="17">
        <v>200</v>
      </c>
      <c r="L39" s="17">
        <v>200</v>
      </c>
      <c r="M39" s="17"/>
      <c r="N39" s="35"/>
      <c r="O39" s="35"/>
      <c r="P39" s="35"/>
      <c r="Q39" s="35"/>
      <c r="R39" s="35"/>
      <c r="S39" s="35"/>
      <c r="T39" s="35"/>
      <c r="U39" s="35"/>
      <c r="V39" s="46">
        <v>86</v>
      </c>
      <c r="W39" s="20"/>
      <c r="X39" s="20"/>
      <c r="Y39" s="60" t="s">
        <v>120</v>
      </c>
      <c r="Z39" s="60" t="s">
        <v>482</v>
      </c>
      <c r="AA39" s="17" t="s">
        <v>85</v>
      </c>
      <c r="AB39" s="17" t="s">
        <v>86</v>
      </c>
      <c r="AC39" s="17" t="s">
        <v>71</v>
      </c>
      <c r="AD39" s="17" t="s">
        <v>72</v>
      </c>
      <c r="AE39" s="17" t="s">
        <v>396</v>
      </c>
      <c r="AF39" s="17" t="s">
        <v>53</v>
      </c>
      <c r="AG39" s="47" t="s">
        <v>705</v>
      </c>
      <c r="AH39" s="66"/>
      <c r="AI39" s="67"/>
      <c r="AJ39" s="68"/>
      <c r="AK39" s="69" t="s">
        <v>74</v>
      </c>
    </row>
    <row r="40" ht="45" customHeight="1" spans="1:37">
      <c r="A40" s="17">
        <v>17</v>
      </c>
      <c r="B40" s="17" t="s">
        <v>483</v>
      </c>
      <c r="C40" s="21" t="s">
        <v>64</v>
      </c>
      <c r="D40" s="21" t="s">
        <v>484</v>
      </c>
      <c r="E40" s="21" t="s">
        <v>42</v>
      </c>
      <c r="F40" s="23"/>
      <c r="G40" s="17">
        <v>2021.01</v>
      </c>
      <c r="H40" s="19">
        <v>2021.1</v>
      </c>
      <c r="I40" s="21" t="s">
        <v>96</v>
      </c>
      <c r="J40" s="21" t="s">
        <v>485</v>
      </c>
      <c r="K40" s="17">
        <v>25</v>
      </c>
      <c r="L40" s="17">
        <v>25</v>
      </c>
      <c r="M40" s="17"/>
      <c r="N40" s="35"/>
      <c r="O40" s="35"/>
      <c r="P40" s="35"/>
      <c r="Q40" s="35"/>
      <c r="R40" s="35"/>
      <c r="S40" s="35"/>
      <c r="T40" s="35"/>
      <c r="U40" s="35"/>
      <c r="V40" s="46">
        <v>49</v>
      </c>
      <c r="W40" s="20"/>
      <c r="X40" s="20"/>
      <c r="Y40" s="60" t="s">
        <v>120</v>
      </c>
      <c r="Z40" s="60" t="s">
        <v>486</v>
      </c>
      <c r="AA40" s="17" t="s">
        <v>85</v>
      </c>
      <c r="AB40" s="17" t="s">
        <v>86</v>
      </c>
      <c r="AC40" s="17" t="s">
        <v>71</v>
      </c>
      <c r="AD40" s="17" t="s">
        <v>72</v>
      </c>
      <c r="AE40" s="17" t="s">
        <v>396</v>
      </c>
      <c r="AF40" s="17" t="s">
        <v>53</v>
      </c>
      <c r="AG40" s="47" t="s">
        <v>705</v>
      </c>
      <c r="AH40" s="66"/>
      <c r="AI40" s="67"/>
      <c r="AJ40" s="68"/>
      <c r="AK40" s="69" t="s">
        <v>74</v>
      </c>
    </row>
    <row r="41" ht="45" customHeight="1" spans="1:37">
      <c r="A41" s="17">
        <v>18</v>
      </c>
      <c r="B41" s="17" t="s">
        <v>487</v>
      </c>
      <c r="C41" s="17" t="s">
        <v>64</v>
      </c>
      <c r="D41" s="19" t="s">
        <v>163</v>
      </c>
      <c r="E41" s="21" t="s">
        <v>42</v>
      </c>
      <c r="F41" s="23"/>
      <c r="G41" s="17">
        <v>2021.01</v>
      </c>
      <c r="H41" s="19">
        <v>2021.1</v>
      </c>
      <c r="I41" s="19" t="s">
        <v>164</v>
      </c>
      <c r="J41" s="19" t="s">
        <v>488</v>
      </c>
      <c r="K41" s="17">
        <v>150</v>
      </c>
      <c r="L41" s="21">
        <v>150</v>
      </c>
      <c r="M41" s="35"/>
      <c r="N41" s="17"/>
      <c r="O41" s="35"/>
      <c r="P41" s="35"/>
      <c r="Q41" s="35"/>
      <c r="R41" s="35"/>
      <c r="S41" s="35"/>
      <c r="T41" s="35"/>
      <c r="U41" s="35"/>
      <c r="V41" s="46">
        <v>451</v>
      </c>
      <c r="W41" s="20"/>
      <c r="X41" s="20"/>
      <c r="Y41" s="19" t="s">
        <v>489</v>
      </c>
      <c r="Z41" s="19" t="s">
        <v>490</v>
      </c>
      <c r="AA41" s="17" t="s">
        <v>166</v>
      </c>
      <c r="AB41" s="17" t="s">
        <v>167</v>
      </c>
      <c r="AC41" s="17" t="s">
        <v>71</v>
      </c>
      <c r="AD41" s="17" t="s">
        <v>72</v>
      </c>
      <c r="AE41" s="17" t="s">
        <v>396</v>
      </c>
      <c r="AF41" s="17" t="s">
        <v>53</v>
      </c>
      <c r="AG41" s="47" t="s">
        <v>705</v>
      </c>
      <c r="AH41" s="66"/>
      <c r="AI41" s="67"/>
      <c r="AJ41" s="68"/>
      <c r="AK41" s="69" t="s">
        <v>74</v>
      </c>
    </row>
    <row r="42" ht="45" customHeight="1" spans="1:37">
      <c r="A42" s="17">
        <v>19</v>
      </c>
      <c r="B42" s="17" t="s">
        <v>491</v>
      </c>
      <c r="C42" s="17" t="s">
        <v>64</v>
      </c>
      <c r="D42" s="17" t="s">
        <v>117</v>
      </c>
      <c r="E42" s="21" t="s">
        <v>42</v>
      </c>
      <c r="F42" s="23"/>
      <c r="G42" s="17">
        <v>2021.01</v>
      </c>
      <c r="H42" s="19">
        <v>2021.1</v>
      </c>
      <c r="I42" s="19" t="s">
        <v>118</v>
      </c>
      <c r="J42" s="34" t="s">
        <v>492</v>
      </c>
      <c r="K42" s="21">
        <v>530</v>
      </c>
      <c r="L42" s="21">
        <v>480</v>
      </c>
      <c r="M42" s="35"/>
      <c r="N42" s="17"/>
      <c r="O42" s="35"/>
      <c r="P42" s="35"/>
      <c r="Q42" s="35">
        <v>50</v>
      </c>
      <c r="R42" s="35"/>
      <c r="S42" s="35"/>
      <c r="T42" s="35"/>
      <c r="U42" s="35"/>
      <c r="V42" s="48">
        <v>56</v>
      </c>
      <c r="W42" s="20"/>
      <c r="X42" s="20"/>
      <c r="Y42" s="59" t="s">
        <v>120</v>
      </c>
      <c r="Z42" s="59" t="s">
        <v>121</v>
      </c>
      <c r="AA42" s="17" t="s">
        <v>80</v>
      </c>
      <c r="AB42" s="17" t="s">
        <v>81</v>
      </c>
      <c r="AC42" s="17" t="s">
        <v>71</v>
      </c>
      <c r="AD42" s="17" t="s">
        <v>72</v>
      </c>
      <c r="AE42" s="17" t="s">
        <v>396</v>
      </c>
      <c r="AF42" s="17" t="s">
        <v>53</v>
      </c>
      <c r="AG42" s="47" t="s">
        <v>705</v>
      </c>
      <c r="AH42" s="66"/>
      <c r="AI42" s="67"/>
      <c r="AJ42" s="68"/>
      <c r="AK42" s="69" t="s">
        <v>74</v>
      </c>
    </row>
    <row r="43" spans="1:37">
      <c r="A43" s="15" t="s">
        <v>38</v>
      </c>
      <c r="B43" s="16" t="s">
        <v>168</v>
      </c>
      <c r="C43" s="16"/>
      <c r="D43" s="16"/>
      <c r="E43" s="16"/>
      <c r="F43" s="16"/>
      <c r="G43" s="16"/>
      <c r="H43" s="16"/>
      <c r="I43" s="16"/>
      <c r="J43" s="16"/>
      <c r="K43" s="33">
        <v>0</v>
      </c>
      <c r="L43" s="33">
        <v>0</v>
      </c>
      <c r="M43" s="33">
        <v>0</v>
      </c>
      <c r="N43" s="33">
        <v>0</v>
      </c>
      <c r="O43" s="33">
        <v>0</v>
      </c>
      <c r="P43" s="33"/>
      <c r="Q43" s="33">
        <v>0</v>
      </c>
      <c r="R43" s="33">
        <v>0</v>
      </c>
      <c r="S43" s="33">
        <v>0</v>
      </c>
      <c r="T43" s="33">
        <v>0</v>
      </c>
      <c r="U43" s="33">
        <v>0</v>
      </c>
      <c r="V43" s="33">
        <v>0</v>
      </c>
      <c r="W43" s="33">
        <v>0</v>
      </c>
      <c r="X43" s="33">
        <v>0</v>
      </c>
      <c r="Y43" s="62"/>
      <c r="Z43" s="62"/>
      <c r="AA43" s="62"/>
      <c r="AB43" s="62"/>
      <c r="AC43" s="62"/>
      <c r="AD43" s="62"/>
      <c r="AE43" s="62"/>
      <c r="AF43" s="62"/>
      <c r="AG43" s="52"/>
      <c r="AH43" s="65"/>
      <c r="AI43" s="65"/>
      <c r="AK43" s="64"/>
    </row>
    <row r="44" spans="1:37">
      <c r="A44" s="15" t="s">
        <v>38</v>
      </c>
      <c r="B44" s="16" t="s">
        <v>169</v>
      </c>
      <c r="C44" s="16"/>
      <c r="D44" s="16"/>
      <c r="E44" s="16"/>
      <c r="F44" s="16"/>
      <c r="G44" s="16"/>
      <c r="H44" s="16"/>
      <c r="I44" s="16"/>
      <c r="J44" s="16"/>
      <c r="K44" s="33">
        <v>0</v>
      </c>
      <c r="L44" s="33">
        <v>0</v>
      </c>
      <c r="M44" s="33">
        <v>0</v>
      </c>
      <c r="N44" s="33">
        <v>0</v>
      </c>
      <c r="O44" s="33">
        <v>0</v>
      </c>
      <c r="P44" s="33"/>
      <c r="Q44" s="33">
        <v>0</v>
      </c>
      <c r="R44" s="33">
        <v>0</v>
      </c>
      <c r="S44" s="33">
        <v>0</v>
      </c>
      <c r="T44" s="33">
        <v>0</v>
      </c>
      <c r="U44" s="33">
        <v>0</v>
      </c>
      <c r="V44" s="33">
        <v>0</v>
      </c>
      <c r="W44" s="33">
        <v>0</v>
      </c>
      <c r="X44" s="33">
        <v>0</v>
      </c>
      <c r="Y44" s="62"/>
      <c r="Z44" s="62"/>
      <c r="AA44" s="62"/>
      <c r="AB44" s="62"/>
      <c r="AC44" s="62"/>
      <c r="AD44" s="62"/>
      <c r="AE44" s="62"/>
      <c r="AF44" s="62"/>
      <c r="AG44" s="52"/>
      <c r="AH44" s="65"/>
      <c r="AI44" s="65"/>
      <c r="AK44" s="64"/>
    </row>
    <row r="45" spans="1:37">
      <c r="A45" s="15" t="s">
        <v>38</v>
      </c>
      <c r="B45" s="16" t="s">
        <v>170</v>
      </c>
      <c r="C45" s="16"/>
      <c r="D45" s="16"/>
      <c r="E45" s="16"/>
      <c r="F45" s="16"/>
      <c r="G45" s="16"/>
      <c r="H45" s="16"/>
      <c r="I45" s="16"/>
      <c r="J45" s="16"/>
      <c r="K45" s="33">
        <f t="shared" ref="K45:O45" si="17">SUM(K46:K53)</f>
        <v>3790</v>
      </c>
      <c r="L45" s="33">
        <f t="shared" si="17"/>
        <v>0</v>
      </c>
      <c r="M45" s="33">
        <f t="shared" si="17"/>
        <v>540</v>
      </c>
      <c r="N45" s="33">
        <f t="shared" si="17"/>
        <v>856</v>
      </c>
      <c r="O45" s="33">
        <f t="shared" si="17"/>
        <v>0</v>
      </c>
      <c r="P45" s="33"/>
      <c r="Q45" s="33">
        <f t="shared" ref="Q45:X45" si="18">SUM(Q46:Q53)</f>
        <v>2394</v>
      </c>
      <c r="R45" s="33">
        <f t="shared" si="18"/>
        <v>0</v>
      </c>
      <c r="S45" s="33">
        <f t="shared" si="18"/>
        <v>0</v>
      </c>
      <c r="T45" s="33">
        <f t="shared" si="18"/>
        <v>0</v>
      </c>
      <c r="U45" s="33">
        <f t="shared" si="18"/>
        <v>0</v>
      </c>
      <c r="V45" s="33">
        <f t="shared" si="18"/>
        <v>420</v>
      </c>
      <c r="W45" s="33">
        <f t="shared" si="18"/>
        <v>0</v>
      </c>
      <c r="X45" s="33">
        <f t="shared" si="18"/>
        <v>0</v>
      </c>
      <c r="Y45" s="62"/>
      <c r="Z45" s="62"/>
      <c r="AA45" s="62"/>
      <c r="AB45" s="62"/>
      <c r="AC45" s="62"/>
      <c r="AD45" s="62"/>
      <c r="AE45" s="62"/>
      <c r="AF45" s="62"/>
      <c r="AG45" s="52"/>
      <c r="AH45" s="65"/>
      <c r="AI45" s="65"/>
      <c r="AK45" s="64"/>
    </row>
    <row r="46" ht="50.1" customHeight="1" spans="1:37">
      <c r="A46" s="17">
        <v>20</v>
      </c>
      <c r="B46" s="17" t="s">
        <v>493</v>
      </c>
      <c r="C46" s="17" t="s">
        <v>172</v>
      </c>
      <c r="D46" s="17" t="s">
        <v>181</v>
      </c>
      <c r="E46" s="17" t="s">
        <v>42</v>
      </c>
      <c r="F46" s="18"/>
      <c r="G46" s="17">
        <v>2021.01</v>
      </c>
      <c r="H46" s="19">
        <v>2021.1</v>
      </c>
      <c r="I46" s="17" t="s">
        <v>494</v>
      </c>
      <c r="J46" s="17" t="s">
        <v>182</v>
      </c>
      <c r="K46" s="17">
        <v>750</v>
      </c>
      <c r="L46" s="17"/>
      <c r="M46" s="17"/>
      <c r="N46" s="19"/>
      <c r="O46" s="19"/>
      <c r="P46" s="19"/>
      <c r="Q46" s="40">
        <v>750</v>
      </c>
      <c r="R46" s="40"/>
      <c r="S46" s="19"/>
      <c r="T46" s="19"/>
      <c r="U46" s="19"/>
      <c r="V46" s="17">
        <v>65</v>
      </c>
      <c r="W46" s="17"/>
      <c r="X46" s="17"/>
      <c r="Y46" s="17" t="s">
        <v>495</v>
      </c>
      <c r="Z46" s="17" t="s">
        <v>496</v>
      </c>
      <c r="AA46" s="17" t="s">
        <v>93</v>
      </c>
      <c r="AB46" s="17" t="s">
        <v>446</v>
      </c>
      <c r="AC46" s="17" t="s">
        <v>71</v>
      </c>
      <c r="AD46" s="17" t="s">
        <v>72</v>
      </c>
      <c r="AE46" s="17" t="s">
        <v>396</v>
      </c>
      <c r="AF46" s="17" t="s">
        <v>53</v>
      </c>
      <c r="AG46" s="47"/>
      <c r="AH46" s="70"/>
      <c r="AI46" s="67"/>
      <c r="AK46" s="73" t="s">
        <v>74</v>
      </c>
    </row>
    <row r="47" ht="66" customHeight="1" spans="1:37">
      <c r="A47" s="17">
        <v>21</v>
      </c>
      <c r="B47" s="17" t="s">
        <v>497</v>
      </c>
      <c r="C47" s="17" t="s">
        <v>172</v>
      </c>
      <c r="D47" s="17" t="s">
        <v>189</v>
      </c>
      <c r="E47" s="17" t="s">
        <v>42</v>
      </c>
      <c r="F47" s="18"/>
      <c r="G47" s="17">
        <v>2021.01</v>
      </c>
      <c r="H47" s="19">
        <v>2021.1</v>
      </c>
      <c r="I47" s="17" t="s">
        <v>190</v>
      </c>
      <c r="J47" s="17" t="s">
        <v>191</v>
      </c>
      <c r="K47" s="17">
        <v>280</v>
      </c>
      <c r="L47" s="17"/>
      <c r="M47" s="19"/>
      <c r="N47" s="19"/>
      <c r="O47" s="19"/>
      <c r="P47" s="19"/>
      <c r="Q47" s="17">
        <v>280</v>
      </c>
      <c r="R47" s="40"/>
      <c r="S47" s="19"/>
      <c r="T47" s="19"/>
      <c r="U47" s="19"/>
      <c r="V47" s="21">
        <v>10</v>
      </c>
      <c r="W47" s="17"/>
      <c r="X47" s="17"/>
      <c r="Y47" s="34" t="s">
        <v>498</v>
      </c>
      <c r="Z47" s="34" t="s">
        <v>499</v>
      </c>
      <c r="AA47" s="17" t="s">
        <v>140</v>
      </c>
      <c r="AB47" s="17" t="s">
        <v>473</v>
      </c>
      <c r="AC47" s="17" t="s">
        <v>71</v>
      </c>
      <c r="AD47" s="17" t="s">
        <v>72</v>
      </c>
      <c r="AE47" s="17" t="s">
        <v>396</v>
      </c>
      <c r="AF47" s="17" t="s">
        <v>53</v>
      </c>
      <c r="AG47" s="47"/>
      <c r="AH47" s="70"/>
      <c r="AI47" s="67"/>
      <c r="AK47" s="73" t="s">
        <v>74</v>
      </c>
    </row>
    <row r="48" ht="66" customHeight="1" spans="1:37">
      <c r="A48" s="17">
        <v>20</v>
      </c>
      <c r="B48" s="17" t="s">
        <v>500</v>
      </c>
      <c r="C48" s="17" t="s">
        <v>172</v>
      </c>
      <c r="D48" s="17" t="s">
        <v>192</v>
      </c>
      <c r="E48" s="17" t="s">
        <v>42</v>
      </c>
      <c r="F48" s="24"/>
      <c r="G48" s="17">
        <v>2021.01</v>
      </c>
      <c r="H48" s="19">
        <v>2021.1</v>
      </c>
      <c r="I48" s="17" t="s">
        <v>193</v>
      </c>
      <c r="J48" s="17" t="s">
        <v>194</v>
      </c>
      <c r="K48" s="17">
        <v>280</v>
      </c>
      <c r="L48" s="20"/>
      <c r="M48" s="19"/>
      <c r="N48" s="19">
        <v>156</v>
      </c>
      <c r="O48" s="19"/>
      <c r="P48" s="19"/>
      <c r="Q48" s="17">
        <v>124</v>
      </c>
      <c r="R48" s="40"/>
      <c r="S48" s="19"/>
      <c r="T48" s="19"/>
      <c r="U48" s="19"/>
      <c r="V48" s="21">
        <v>9</v>
      </c>
      <c r="W48" s="17"/>
      <c r="X48" s="17"/>
      <c r="Y48" s="34" t="s">
        <v>498</v>
      </c>
      <c r="Z48" s="34" t="s">
        <v>499</v>
      </c>
      <c r="AA48" s="17" t="s">
        <v>140</v>
      </c>
      <c r="AB48" s="17" t="s">
        <v>473</v>
      </c>
      <c r="AC48" s="17" t="s">
        <v>71</v>
      </c>
      <c r="AD48" s="17" t="s">
        <v>72</v>
      </c>
      <c r="AE48" s="17" t="s">
        <v>396</v>
      </c>
      <c r="AF48" s="17" t="s">
        <v>53</v>
      </c>
      <c r="AG48" s="47" t="s">
        <v>705</v>
      </c>
      <c r="AH48" s="70"/>
      <c r="AI48" s="67"/>
      <c r="AJ48" s="68"/>
      <c r="AK48" s="69" t="s">
        <v>74</v>
      </c>
    </row>
    <row r="49" ht="66" customHeight="1" spans="1:37">
      <c r="A49" s="17">
        <v>21</v>
      </c>
      <c r="B49" s="17" t="s">
        <v>501</v>
      </c>
      <c r="C49" s="17" t="s">
        <v>172</v>
      </c>
      <c r="D49" s="17" t="s">
        <v>195</v>
      </c>
      <c r="E49" s="17" t="s">
        <v>42</v>
      </c>
      <c r="F49" s="24"/>
      <c r="G49" s="17">
        <v>2021.01</v>
      </c>
      <c r="H49" s="19">
        <v>2021.1</v>
      </c>
      <c r="I49" s="17" t="s">
        <v>143</v>
      </c>
      <c r="J49" s="17" t="s">
        <v>502</v>
      </c>
      <c r="K49" s="17">
        <v>700</v>
      </c>
      <c r="L49" s="17"/>
      <c r="M49" s="19"/>
      <c r="N49" s="19">
        <v>700</v>
      </c>
      <c r="O49" s="19"/>
      <c r="P49" s="19"/>
      <c r="Q49" s="17"/>
      <c r="R49" s="40"/>
      <c r="S49" s="19"/>
      <c r="T49" s="19"/>
      <c r="U49" s="19"/>
      <c r="V49" s="21">
        <v>45</v>
      </c>
      <c r="W49" s="17"/>
      <c r="X49" s="17"/>
      <c r="Y49" s="60" t="s">
        <v>179</v>
      </c>
      <c r="Z49" s="60" t="s">
        <v>503</v>
      </c>
      <c r="AA49" s="17" t="s">
        <v>85</v>
      </c>
      <c r="AB49" s="17" t="s">
        <v>86</v>
      </c>
      <c r="AC49" s="17" t="s">
        <v>71</v>
      </c>
      <c r="AD49" s="17" t="s">
        <v>72</v>
      </c>
      <c r="AE49" s="17" t="s">
        <v>396</v>
      </c>
      <c r="AF49" s="17" t="s">
        <v>53</v>
      </c>
      <c r="AG49" s="47" t="s">
        <v>705</v>
      </c>
      <c r="AH49" s="70"/>
      <c r="AI49" s="67"/>
      <c r="AJ49" s="68"/>
      <c r="AK49" s="69" t="s">
        <v>74</v>
      </c>
    </row>
    <row r="50" ht="66" customHeight="1" spans="1:37">
      <c r="A50" s="17">
        <v>24</v>
      </c>
      <c r="B50" s="17" t="s">
        <v>504</v>
      </c>
      <c r="C50" s="17" t="s">
        <v>172</v>
      </c>
      <c r="D50" s="17" t="s">
        <v>505</v>
      </c>
      <c r="E50" s="17" t="s">
        <v>42</v>
      </c>
      <c r="F50" s="24"/>
      <c r="G50" s="17">
        <v>2021.01</v>
      </c>
      <c r="H50" s="19">
        <v>2021.1</v>
      </c>
      <c r="I50" s="17" t="s">
        <v>96</v>
      </c>
      <c r="J50" s="17" t="s">
        <v>506</v>
      </c>
      <c r="K50" s="17">
        <v>230</v>
      </c>
      <c r="L50" s="17"/>
      <c r="M50" s="19"/>
      <c r="N50" s="19"/>
      <c r="O50" s="19"/>
      <c r="P50" s="19"/>
      <c r="Q50" s="17">
        <v>230</v>
      </c>
      <c r="R50" s="40"/>
      <c r="S50" s="19"/>
      <c r="T50" s="19"/>
      <c r="U50" s="19"/>
      <c r="V50" s="21">
        <v>33</v>
      </c>
      <c r="W50" s="17"/>
      <c r="X50" s="17"/>
      <c r="Y50" s="60" t="s">
        <v>179</v>
      </c>
      <c r="Z50" s="60" t="s">
        <v>507</v>
      </c>
      <c r="AA50" s="17" t="s">
        <v>85</v>
      </c>
      <c r="AB50" s="17" t="s">
        <v>86</v>
      </c>
      <c r="AC50" s="17" t="s">
        <v>71</v>
      </c>
      <c r="AD50" s="17" t="s">
        <v>72</v>
      </c>
      <c r="AE50" s="17" t="s">
        <v>396</v>
      </c>
      <c r="AF50" s="17" t="s">
        <v>53</v>
      </c>
      <c r="AG50" s="47"/>
      <c r="AH50" s="70"/>
      <c r="AI50" s="67"/>
      <c r="AK50" s="73" t="s">
        <v>74</v>
      </c>
    </row>
    <row r="51" ht="90" customHeight="1" spans="1:37">
      <c r="A51" s="17">
        <v>25</v>
      </c>
      <c r="B51" s="17" t="s">
        <v>508</v>
      </c>
      <c r="C51" s="17" t="s">
        <v>172</v>
      </c>
      <c r="D51" s="17" t="s">
        <v>509</v>
      </c>
      <c r="E51" s="17" t="s">
        <v>42</v>
      </c>
      <c r="F51" s="24"/>
      <c r="G51" s="17">
        <v>2021.01</v>
      </c>
      <c r="H51" s="19">
        <v>2021.1</v>
      </c>
      <c r="I51" s="17" t="s">
        <v>245</v>
      </c>
      <c r="J51" s="17" t="s">
        <v>510</v>
      </c>
      <c r="K51" s="17">
        <v>650</v>
      </c>
      <c r="L51" s="17"/>
      <c r="M51" s="19"/>
      <c r="N51" s="19"/>
      <c r="O51" s="19"/>
      <c r="P51" s="19"/>
      <c r="Q51" s="17">
        <v>650</v>
      </c>
      <c r="R51" s="40"/>
      <c r="S51" s="19"/>
      <c r="T51" s="19"/>
      <c r="U51" s="19"/>
      <c r="V51" s="21">
        <v>49</v>
      </c>
      <c r="W51" s="17"/>
      <c r="X51" s="17"/>
      <c r="Y51" s="60" t="s">
        <v>179</v>
      </c>
      <c r="Z51" s="60" t="s">
        <v>511</v>
      </c>
      <c r="AA51" s="17" t="s">
        <v>69</v>
      </c>
      <c r="AB51" s="17" t="s">
        <v>70</v>
      </c>
      <c r="AC51" s="17" t="s">
        <v>71</v>
      </c>
      <c r="AD51" s="17" t="s">
        <v>72</v>
      </c>
      <c r="AE51" s="17" t="s">
        <v>396</v>
      </c>
      <c r="AF51" s="17" t="s">
        <v>53</v>
      </c>
      <c r="AG51" s="47"/>
      <c r="AH51" s="70"/>
      <c r="AI51" s="67"/>
      <c r="AK51" s="73" t="s">
        <v>74</v>
      </c>
    </row>
    <row r="52" ht="81.9" customHeight="1" spans="1:37">
      <c r="A52" s="17">
        <v>26</v>
      </c>
      <c r="B52" s="17" t="s">
        <v>512</v>
      </c>
      <c r="C52" s="17" t="s">
        <v>172</v>
      </c>
      <c r="D52" s="17" t="s">
        <v>198</v>
      </c>
      <c r="E52" s="17" t="s">
        <v>42</v>
      </c>
      <c r="F52" s="24"/>
      <c r="G52" s="17">
        <v>2021.01</v>
      </c>
      <c r="H52" s="19">
        <v>2021.1</v>
      </c>
      <c r="I52" s="17" t="s">
        <v>199</v>
      </c>
      <c r="J52" s="17" t="s">
        <v>513</v>
      </c>
      <c r="K52" s="17">
        <v>360</v>
      </c>
      <c r="L52" s="17"/>
      <c r="M52" s="19"/>
      <c r="N52" s="19"/>
      <c r="O52" s="19"/>
      <c r="P52" s="19"/>
      <c r="Q52" s="17">
        <v>360</v>
      </c>
      <c r="R52" s="40"/>
      <c r="S52" s="19"/>
      <c r="T52" s="19"/>
      <c r="U52" s="19"/>
      <c r="V52" s="17">
        <v>96</v>
      </c>
      <c r="W52" s="17"/>
      <c r="X52" s="17"/>
      <c r="Y52" s="60" t="s">
        <v>179</v>
      </c>
      <c r="Z52" s="60" t="s">
        <v>514</v>
      </c>
      <c r="AA52" s="17" t="s">
        <v>48</v>
      </c>
      <c r="AB52" s="34" t="s">
        <v>456</v>
      </c>
      <c r="AC52" s="17" t="s">
        <v>71</v>
      </c>
      <c r="AD52" s="17" t="s">
        <v>72</v>
      </c>
      <c r="AE52" s="17" t="s">
        <v>396</v>
      </c>
      <c r="AF52" s="17" t="s">
        <v>53</v>
      </c>
      <c r="AG52" s="47"/>
      <c r="AH52" s="70"/>
      <c r="AI52" s="67"/>
      <c r="AK52" s="73" t="s">
        <v>74</v>
      </c>
    </row>
    <row r="53" ht="66" customHeight="1" spans="1:37">
      <c r="A53" s="17">
        <v>22</v>
      </c>
      <c r="B53" s="17" t="s">
        <v>515</v>
      </c>
      <c r="C53" s="17" t="s">
        <v>172</v>
      </c>
      <c r="D53" s="17" t="s">
        <v>201</v>
      </c>
      <c r="E53" s="17" t="s">
        <v>42</v>
      </c>
      <c r="F53" s="24"/>
      <c r="G53" s="17">
        <v>2021.01</v>
      </c>
      <c r="H53" s="19">
        <v>2021.1</v>
      </c>
      <c r="I53" s="17" t="s">
        <v>202</v>
      </c>
      <c r="J53" s="17" t="s">
        <v>516</v>
      </c>
      <c r="K53" s="17">
        <v>540</v>
      </c>
      <c r="L53" s="38"/>
      <c r="M53" s="19">
        <v>540</v>
      </c>
      <c r="N53" s="19"/>
      <c r="O53" s="19"/>
      <c r="P53" s="19"/>
      <c r="Q53" s="17"/>
      <c r="R53" s="40"/>
      <c r="S53" s="19"/>
      <c r="T53" s="19"/>
      <c r="U53" s="19"/>
      <c r="V53" s="17">
        <v>113</v>
      </c>
      <c r="W53" s="17"/>
      <c r="X53" s="17"/>
      <c r="Y53" s="17" t="s">
        <v>179</v>
      </c>
      <c r="Z53" s="17" t="s">
        <v>517</v>
      </c>
      <c r="AA53" s="17" t="s">
        <v>166</v>
      </c>
      <c r="AB53" s="17" t="s">
        <v>167</v>
      </c>
      <c r="AC53" s="17" t="s">
        <v>71</v>
      </c>
      <c r="AD53" s="17" t="s">
        <v>72</v>
      </c>
      <c r="AE53" s="17" t="s">
        <v>396</v>
      </c>
      <c r="AF53" s="17" t="s">
        <v>53</v>
      </c>
      <c r="AG53" s="47" t="s">
        <v>705</v>
      </c>
      <c r="AH53" s="70"/>
      <c r="AI53" s="67"/>
      <c r="AJ53" s="68"/>
      <c r="AK53" s="69" t="s">
        <v>74</v>
      </c>
    </row>
    <row r="54" ht="17.1" customHeight="1" spans="1:37">
      <c r="A54" s="15" t="s">
        <v>38</v>
      </c>
      <c r="B54" s="25" t="s">
        <v>207</v>
      </c>
      <c r="C54" s="26"/>
      <c r="D54" s="26"/>
      <c r="E54" s="26"/>
      <c r="F54" s="26"/>
      <c r="G54" s="26"/>
      <c r="H54" s="26"/>
      <c r="I54" s="26"/>
      <c r="J54" s="39"/>
      <c r="K54" s="33">
        <f t="shared" ref="K54:X54" si="19">SUM(K55:K57)</f>
        <v>6533</v>
      </c>
      <c r="L54" s="33">
        <f t="shared" si="19"/>
        <v>160</v>
      </c>
      <c r="M54" s="33">
        <f t="shared" si="19"/>
        <v>0</v>
      </c>
      <c r="N54" s="33">
        <f t="shared" si="19"/>
        <v>0</v>
      </c>
      <c r="O54" s="33">
        <f t="shared" si="19"/>
        <v>0</v>
      </c>
      <c r="P54" s="33">
        <f t="shared" si="19"/>
        <v>0</v>
      </c>
      <c r="Q54" s="33">
        <f t="shared" si="19"/>
        <v>720</v>
      </c>
      <c r="R54" s="33">
        <f t="shared" si="19"/>
        <v>0</v>
      </c>
      <c r="S54" s="33">
        <f t="shared" si="19"/>
        <v>1500</v>
      </c>
      <c r="T54" s="33">
        <f t="shared" si="19"/>
        <v>0</v>
      </c>
      <c r="U54" s="33">
        <f t="shared" si="19"/>
        <v>4153</v>
      </c>
      <c r="V54" s="33">
        <f t="shared" si="19"/>
        <v>256</v>
      </c>
      <c r="W54" s="33">
        <f t="shared" si="19"/>
        <v>0</v>
      </c>
      <c r="X54" s="33">
        <f t="shared" si="19"/>
        <v>0</v>
      </c>
      <c r="Y54" s="62"/>
      <c r="Z54" s="62"/>
      <c r="AA54" s="62"/>
      <c r="AB54" s="62"/>
      <c r="AC54" s="62"/>
      <c r="AD54" s="62"/>
      <c r="AE54" s="62"/>
      <c r="AF54" s="62"/>
      <c r="AG54" s="52"/>
      <c r="AH54" s="65"/>
      <c r="AI54" s="65"/>
      <c r="AK54" s="64"/>
    </row>
    <row r="55" ht="57" spans="1:37">
      <c r="A55" s="17">
        <v>28</v>
      </c>
      <c r="B55" s="17" t="s">
        <v>518</v>
      </c>
      <c r="C55" s="17" t="str">
        <f>F55</f>
        <v>水利</v>
      </c>
      <c r="D55" s="17" t="s">
        <v>209</v>
      </c>
      <c r="E55" s="17" t="s">
        <v>210</v>
      </c>
      <c r="F55" s="24" t="s">
        <v>211</v>
      </c>
      <c r="G55" s="17">
        <v>2021.01</v>
      </c>
      <c r="H55" s="19">
        <v>2021.1</v>
      </c>
      <c r="I55" s="17" t="s">
        <v>212</v>
      </c>
      <c r="J55" s="17" t="s">
        <v>213</v>
      </c>
      <c r="K55" s="17">
        <v>220</v>
      </c>
      <c r="L55" s="40"/>
      <c r="M55" s="20"/>
      <c r="N55" s="20"/>
      <c r="O55" s="20"/>
      <c r="P55" s="20"/>
      <c r="Q55" s="17">
        <v>220</v>
      </c>
      <c r="R55" s="20"/>
      <c r="S55" s="35"/>
      <c r="T55" s="35"/>
      <c r="U55" s="35"/>
      <c r="V55" s="17">
        <v>66</v>
      </c>
      <c r="W55" s="20"/>
      <c r="X55" s="20"/>
      <c r="Y55" s="17" t="s">
        <v>179</v>
      </c>
      <c r="Z55" s="17" t="s">
        <v>214</v>
      </c>
      <c r="AA55" s="17" t="s">
        <v>215</v>
      </c>
      <c r="AB55" s="17" t="s">
        <v>217</v>
      </c>
      <c r="AC55" s="17" t="s">
        <v>215</v>
      </c>
      <c r="AD55" s="17" t="s">
        <v>217</v>
      </c>
      <c r="AE55" s="17" t="s">
        <v>218</v>
      </c>
      <c r="AF55" s="17" t="s">
        <v>219</v>
      </c>
      <c r="AG55" s="47" t="s">
        <v>54</v>
      </c>
      <c r="AH55" s="67"/>
      <c r="AI55" s="66" t="s">
        <v>220</v>
      </c>
      <c r="AK55" s="73"/>
    </row>
    <row r="56" ht="57" customHeight="1" spans="1:37">
      <c r="A56" s="17">
        <v>23</v>
      </c>
      <c r="B56" s="17" t="s">
        <v>519</v>
      </c>
      <c r="C56" s="17" t="s">
        <v>211</v>
      </c>
      <c r="D56" s="27" t="s">
        <v>520</v>
      </c>
      <c r="E56" s="17" t="s">
        <v>42</v>
      </c>
      <c r="F56" s="24"/>
      <c r="G56" s="17">
        <v>2021.01</v>
      </c>
      <c r="H56" s="19">
        <v>2021.1</v>
      </c>
      <c r="I56" s="17" t="s">
        <v>91</v>
      </c>
      <c r="J56" s="17" t="s">
        <v>521</v>
      </c>
      <c r="K56" s="17">
        <v>160</v>
      </c>
      <c r="L56" s="21">
        <v>160</v>
      </c>
      <c r="M56" s="20"/>
      <c r="N56" s="20"/>
      <c r="O56" s="20"/>
      <c r="P56" s="20"/>
      <c r="Q56" s="17"/>
      <c r="R56" s="20"/>
      <c r="S56" s="35"/>
      <c r="T56" s="35"/>
      <c r="U56" s="35"/>
      <c r="V56" s="17">
        <v>32</v>
      </c>
      <c r="W56" s="20"/>
      <c r="X56" s="20"/>
      <c r="Y56" s="59" t="s">
        <v>522</v>
      </c>
      <c r="Z56" s="56" t="s">
        <v>523</v>
      </c>
      <c r="AA56" s="17" t="s">
        <v>215</v>
      </c>
      <c r="AB56" s="17" t="s">
        <v>217</v>
      </c>
      <c r="AC56" s="17" t="s">
        <v>215</v>
      </c>
      <c r="AD56" s="17" t="s">
        <v>217</v>
      </c>
      <c r="AE56" s="17" t="s">
        <v>218</v>
      </c>
      <c r="AF56" s="17" t="s">
        <v>219</v>
      </c>
      <c r="AG56" s="47" t="s">
        <v>705</v>
      </c>
      <c r="AH56" s="67"/>
      <c r="AI56" s="66"/>
      <c r="AJ56" s="68"/>
      <c r="AK56" s="69"/>
    </row>
    <row r="57" ht="57" customHeight="1" spans="1:37">
      <c r="A57" s="17">
        <v>30</v>
      </c>
      <c r="B57" s="17" t="s">
        <v>524</v>
      </c>
      <c r="C57" s="17" t="s">
        <v>211</v>
      </c>
      <c r="D57" s="17" t="s">
        <v>525</v>
      </c>
      <c r="E57" s="17" t="s">
        <v>42</v>
      </c>
      <c r="F57" s="24"/>
      <c r="G57" s="17">
        <v>2021.01</v>
      </c>
      <c r="H57" s="19">
        <v>2021.1</v>
      </c>
      <c r="I57" s="17" t="s">
        <v>69</v>
      </c>
      <c r="J57" s="41" t="s">
        <v>526</v>
      </c>
      <c r="K57" s="42">
        <v>6153</v>
      </c>
      <c r="L57" s="21"/>
      <c r="M57" s="20"/>
      <c r="N57" s="20"/>
      <c r="O57" s="20"/>
      <c r="P57" s="20"/>
      <c r="Q57" s="17">
        <v>500</v>
      </c>
      <c r="R57" s="20"/>
      <c r="S57" s="35">
        <v>1500</v>
      </c>
      <c r="T57" s="35"/>
      <c r="U57" s="35">
        <v>4153</v>
      </c>
      <c r="V57" s="21">
        <v>158</v>
      </c>
      <c r="W57" s="19"/>
      <c r="X57" s="19"/>
      <c r="Y57" s="17" t="s">
        <v>527</v>
      </c>
      <c r="Z57" s="17" t="s">
        <v>528</v>
      </c>
      <c r="AA57" s="17" t="s">
        <v>215</v>
      </c>
      <c r="AB57" s="17" t="s">
        <v>217</v>
      </c>
      <c r="AC57" s="17" t="s">
        <v>215</v>
      </c>
      <c r="AD57" s="17" t="s">
        <v>217</v>
      </c>
      <c r="AE57" s="17" t="s">
        <v>218</v>
      </c>
      <c r="AF57" s="17" t="s">
        <v>219</v>
      </c>
      <c r="AG57" s="47"/>
      <c r="AH57" s="67"/>
      <c r="AI57" s="66"/>
      <c r="AK57" s="73"/>
    </row>
    <row r="58" spans="1:37">
      <c r="A58" s="15" t="s">
        <v>38</v>
      </c>
      <c r="B58" s="25" t="s">
        <v>221</v>
      </c>
      <c r="C58" s="26"/>
      <c r="D58" s="26"/>
      <c r="E58" s="26"/>
      <c r="F58" s="26"/>
      <c r="G58" s="26"/>
      <c r="H58" s="26"/>
      <c r="I58" s="26"/>
      <c r="J58" s="39"/>
      <c r="K58" s="24"/>
      <c r="L58" s="24"/>
      <c r="M58" s="24"/>
      <c r="N58" s="24"/>
      <c r="O58" s="24"/>
      <c r="P58" s="24"/>
      <c r="Q58" s="24"/>
      <c r="R58" s="24"/>
      <c r="S58" s="24"/>
      <c r="T58" s="24"/>
      <c r="U58" s="24"/>
      <c r="V58" s="24"/>
      <c r="W58" s="24"/>
      <c r="X58" s="24"/>
      <c r="Y58" s="62"/>
      <c r="Z58" s="62"/>
      <c r="AA58" s="62"/>
      <c r="AB58" s="62"/>
      <c r="AC58" s="62"/>
      <c r="AD58" s="62"/>
      <c r="AE58" s="62"/>
      <c r="AF58" s="62"/>
      <c r="AG58" s="52"/>
      <c r="AH58" s="65"/>
      <c r="AI58" s="65"/>
      <c r="AK58" s="64"/>
    </row>
    <row r="59" spans="1:37">
      <c r="A59" s="15" t="s">
        <v>36</v>
      </c>
      <c r="B59" s="25" t="s">
        <v>222</v>
      </c>
      <c r="C59" s="26"/>
      <c r="D59" s="26"/>
      <c r="E59" s="26"/>
      <c r="F59" s="26"/>
      <c r="G59" s="26"/>
      <c r="H59" s="26"/>
      <c r="I59" s="26"/>
      <c r="J59" s="39"/>
      <c r="K59" s="33">
        <f t="shared" ref="K59:X59" si="20">SUM(K60+K61+K63+K64)</f>
        <v>454</v>
      </c>
      <c r="L59" s="33">
        <f t="shared" si="20"/>
        <v>454</v>
      </c>
      <c r="M59" s="33">
        <f t="shared" si="20"/>
        <v>0</v>
      </c>
      <c r="N59" s="33">
        <f t="shared" si="20"/>
        <v>0</v>
      </c>
      <c r="O59" s="33">
        <f t="shared" si="20"/>
        <v>0</v>
      </c>
      <c r="P59" s="33">
        <f t="shared" si="20"/>
        <v>0</v>
      </c>
      <c r="Q59" s="33">
        <f t="shared" si="20"/>
        <v>0</v>
      </c>
      <c r="R59" s="33">
        <f t="shared" si="20"/>
        <v>0</v>
      </c>
      <c r="S59" s="33">
        <f t="shared" si="20"/>
        <v>0</v>
      </c>
      <c r="T59" s="33">
        <f t="shared" si="20"/>
        <v>0</v>
      </c>
      <c r="U59" s="33">
        <f t="shared" si="20"/>
        <v>0</v>
      </c>
      <c r="V59" s="33">
        <f t="shared" si="20"/>
        <v>20</v>
      </c>
      <c r="W59" s="33">
        <f t="shared" si="20"/>
        <v>0</v>
      </c>
      <c r="X59" s="33">
        <f t="shared" si="20"/>
        <v>0</v>
      </c>
      <c r="Y59" s="62"/>
      <c r="Z59" s="62"/>
      <c r="AA59" s="62"/>
      <c r="AB59" s="62"/>
      <c r="AC59" s="62"/>
      <c r="AD59" s="62"/>
      <c r="AE59" s="62"/>
      <c r="AF59" s="62"/>
      <c r="AG59" s="52"/>
      <c r="AH59" s="65"/>
      <c r="AI59" s="65"/>
      <c r="AK59" s="64"/>
    </row>
    <row r="60" spans="1:37">
      <c r="A60" s="15" t="s">
        <v>38</v>
      </c>
      <c r="B60" s="25" t="s">
        <v>223</v>
      </c>
      <c r="C60" s="26"/>
      <c r="D60" s="26"/>
      <c r="E60" s="26"/>
      <c r="F60" s="26"/>
      <c r="G60" s="26"/>
      <c r="H60" s="26"/>
      <c r="I60" s="26"/>
      <c r="J60" s="39"/>
      <c r="K60" s="33">
        <v>0</v>
      </c>
      <c r="L60" s="33">
        <v>0</v>
      </c>
      <c r="M60" s="33">
        <v>0</v>
      </c>
      <c r="N60" s="33">
        <v>0</v>
      </c>
      <c r="O60" s="33">
        <v>0</v>
      </c>
      <c r="P60" s="33">
        <v>0</v>
      </c>
      <c r="Q60" s="33">
        <v>0</v>
      </c>
      <c r="R60" s="33">
        <v>0</v>
      </c>
      <c r="S60" s="33">
        <v>0</v>
      </c>
      <c r="T60" s="33">
        <v>0</v>
      </c>
      <c r="U60" s="33">
        <v>0</v>
      </c>
      <c r="V60" s="33">
        <v>0</v>
      </c>
      <c r="W60" s="33">
        <v>0</v>
      </c>
      <c r="X60" s="33">
        <v>0</v>
      </c>
      <c r="Y60" s="62"/>
      <c r="Z60" s="62"/>
      <c r="AA60" s="62"/>
      <c r="AB60" s="62"/>
      <c r="AC60" s="62"/>
      <c r="AD60" s="62"/>
      <c r="AE60" s="62"/>
      <c r="AF60" s="62"/>
      <c r="AG60" s="52"/>
      <c r="AH60" s="65"/>
      <c r="AI60" s="65"/>
      <c r="AK60" s="64"/>
    </row>
    <row r="61" spans="1:37">
      <c r="A61" s="15" t="s">
        <v>38</v>
      </c>
      <c r="B61" s="25" t="s">
        <v>226</v>
      </c>
      <c r="C61" s="26"/>
      <c r="D61" s="26"/>
      <c r="E61" s="26"/>
      <c r="F61" s="26"/>
      <c r="G61" s="26"/>
      <c r="H61" s="26"/>
      <c r="I61" s="26"/>
      <c r="J61" s="39"/>
      <c r="K61" s="33">
        <f t="shared" ref="K61:O61" si="21">SUM(K62)</f>
        <v>450</v>
      </c>
      <c r="L61" s="33">
        <f t="shared" si="21"/>
        <v>450</v>
      </c>
      <c r="M61" s="33">
        <f t="shared" si="21"/>
        <v>0</v>
      </c>
      <c r="N61" s="33">
        <f t="shared" si="21"/>
        <v>0</v>
      </c>
      <c r="O61" s="33">
        <f t="shared" si="21"/>
        <v>0</v>
      </c>
      <c r="P61" s="33"/>
      <c r="Q61" s="33">
        <f t="shared" ref="Q61:X61" si="22">SUM(Q62)</f>
        <v>0</v>
      </c>
      <c r="R61" s="33">
        <f t="shared" si="22"/>
        <v>0</v>
      </c>
      <c r="S61" s="33">
        <f t="shared" si="22"/>
        <v>0</v>
      </c>
      <c r="T61" s="33">
        <f t="shared" si="22"/>
        <v>0</v>
      </c>
      <c r="U61" s="33">
        <f t="shared" si="22"/>
        <v>0</v>
      </c>
      <c r="V61" s="33">
        <f t="shared" si="22"/>
        <v>20</v>
      </c>
      <c r="W61" s="33">
        <f t="shared" si="22"/>
        <v>0</v>
      </c>
      <c r="X61" s="33">
        <f t="shared" si="22"/>
        <v>0</v>
      </c>
      <c r="Y61" s="62"/>
      <c r="Z61" s="62"/>
      <c r="AA61" s="62"/>
      <c r="AB61" s="62"/>
      <c r="AC61" s="62"/>
      <c r="AD61" s="62"/>
      <c r="AE61" s="62"/>
      <c r="AF61" s="62"/>
      <c r="AG61" s="52"/>
      <c r="AH61" s="65"/>
      <c r="AI61" s="65"/>
      <c r="AK61" s="64"/>
    </row>
    <row r="62" ht="57" spans="1:37">
      <c r="A62" s="17">
        <v>24</v>
      </c>
      <c r="B62" s="17" t="s">
        <v>529</v>
      </c>
      <c r="C62" s="17" t="str">
        <f>F62</f>
        <v>农业</v>
      </c>
      <c r="D62" s="17" t="s">
        <v>530</v>
      </c>
      <c r="E62" s="17" t="s">
        <v>228</v>
      </c>
      <c r="F62" s="24" t="s">
        <v>64</v>
      </c>
      <c r="G62" s="17">
        <v>2021.01</v>
      </c>
      <c r="H62" s="19">
        <v>2021.1</v>
      </c>
      <c r="I62" s="17" t="s">
        <v>93</v>
      </c>
      <c r="J62" s="17" t="s">
        <v>531</v>
      </c>
      <c r="K62" s="17">
        <v>450</v>
      </c>
      <c r="L62" s="40">
        <v>450</v>
      </c>
      <c r="M62" s="35"/>
      <c r="N62" s="35"/>
      <c r="O62" s="35"/>
      <c r="P62" s="35"/>
      <c r="Q62" s="35"/>
      <c r="R62" s="35"/>
      <c r="S62" s="35"/>
      <c r="T62" s="35"/>
      <c r="U62" s="35"/>
      <c r="V62" s="17">
        <v>20</v>
      </c>
      <c r="W62" s="20"/>
      <c r="X62" s="20"/>
      <c r="Y62" s="17" t="s">
        <v>230</v>
      </c>
      <c r="Z62" s="17" t="s">
        <v>230</v>
      </c>
      <c r="AA62" s="17" t="s">
        <v>71</v>
      </c>
      <c r="AB62" s="17" t="s">
        <v>72</v>
      </c>
      <c r="AC62" s="17" t="s">
        <v>71</v>
      </c>
      <c r="AD62" s="17" t="s">
        <v>72</v>
      </c>
      <c r="AE62" s="17" t="s">
        <v>396</v>
      </c>
      <c r="AF62" s="17" t="s">
        <v>53</v>
      </c>
      <c r="AG62" s="47" t="s">
        <v>705</v>
      </c>
      <c r="AH62" s="66"/>
      <c r="AI62" s="67" t="s">
        <v>74</v>
      </c>
      <c r="AJ62" s="68"/>
      <c r="AK62" s="69" t="s">
        <v>74</v>
      </c>
    </row>
    <row r="63" spans="1:37">
      <c r="A63" s="15" t="s">
        <v>38</v>
      </c>
      <c r="B63" s="25" t="s">
        <v>231</v>
      </c>
      <c r="C63" s="26"/>
      <c r="D63" s="26"/>
      <c r="E63" s="26"/>
      <c r="F63" s="26"/>
      <c r="G63" s="26"/>
      <c r="H63" s="26"/>
      <c r="I63" s="26"/>
      <c r="J63" s="39"/>
      <c r="K63" s="33">
        <v>0</v>
      </c>
      <c r="L63" s="33">
        <v>0</v>
      </c>
      <c r="M63" s="33">
        <v>0</v>
      </c>
      <c r="N63" s="33">
        <v>0</v>
      </c>
      <c r="O63" s="33">
        <v>0</v>
      </c>
      <c r="P63" s="33">
        <v>0</v>
      </c>
      <c r="Q63" s="33">
        <v>0</v>
      </c>
      <c r="R63" s="33">
        <v>0</v>
      </c>
      <c r="S63" s="33">
        <v>0</v>
      </c>
      <c r="T63" s="33">
        <v>0</v>
      </c>
      <c r="U63" s="33">
        <v>0</v>
      </c>
      <c r="V63" s="33">
        <v>0</v>
      </c>
      <c r="W63" s="33">
        <v>0</v>
      </c>
      <c r="X63" s="33">
        <v>0</v>
      </c>
      <c r="Y63" s="62"/>
      <c r="Z63" s="62"/>
      <c r="AA63" s="62"/>
      <c r="AB63" s="62"/>
      <c r="AC63" s="62"/>
      <c r="AD63" s="62"/>
      <c r="AE63" s="62"/>
      <c r="AF63" s="62"/>
      <c r="AG63" s="52"/>
      <c r="AH63" s="65"/>
      <c r="AI63" s="65"/>
      <c r="AK63" s="64"/>
    </row>
    <row r="64" spans="1:37">
      <c r="A64" s="15"/>
      <c r="B64" s="25" t="s">
        <v>236</v>
      </c>
      <c r="C64" s="26"/>
      <c r="D64" s="26"/>
      <c r="E64" s="26"/>
      <c r="F64" s="26"/>
      <c r="G64" s="26"/>
      <c r="H64" s="26"/>
      <c r="I64" s="26"/>
      <c r="J64" s="39"/>
      <c r="K64" s="33">
        <f t="shared" ref="K64:U64" si="23">SUM(K65)</f>
        <v>4</v>
      </c>
      <c r="L64" s="33">
        <f t="shared" si="23"/>
        <v>4</v>
      </c>
      <c r="M64" s="33">
        <f t="shared" si="23"/>
        <v>0</v>
      </c>
      <c r="N64" s="33">
        <f t="shared" si="23"/>
        <v>0</v>
      </c>
      <c r="O64" s="33">
        <f t="shared" si="23"/>
        <v>0</v>
      </c>
      <c r="P64" s="33">
        <f t="shared" si="23"/>
        <v>0</v>
      </c>
      <c r="Q64" s="33">
        <f t="shared" si="23"/>
        <v>0</v>
      </c>
      <c r="R64" s="33">
        <f t="shared" si="23"/>
        <v>0</v>
      </c>
      <c r="S64" s="33">
        <f t="shared" si="23"/>
        <v>0</v>
      </c>
      <c r="T64" s="33">
        <f t="shared" si="23"/>
        <v>0</v>
      </c>
      <c r="U64" s="33">
        <f t="shared" si="23"/>
        <v>0</v>
      </c>
      <c r="V64" s="33">
        <v>0</v>
      </c>
      <c r="W64" s="33">
        <v>0</v>
      </c>
      <c r="X64" s="33">
        <v>0</v>
      </c>
      <c r="Y64" s="62"/>
      <c r="Z64" s="62"/>
      <c r="AA64" s="62"/>
      <c r="AB64" s="62"/>
      <c r="AC64" s="62"/>
      <c r="AD64" s="62"/>
      <c r="AE64" s="62"/>
      <c r="AF64" s="62"/>
      <c r="AG64" s="52"/>
      <c r="AH64" s="65"/>
      <c r="AI64" s="65"/>
      <c r="AK64" s="64"/>
    </row>
    <row r="65" ht="45" customHeight="1" spans="1:37">
      <c r="A65" s="17">
        <v>25</v>
      </c>
      <c r="B65" s="17" t="s">
        <v>532</v>
      </c>
      <c r="C65" s="17" t="s">
        <v>64</v>
      </c>
      <c r="D65" s="21" t="s">
        <v>533</v>
      </c>
      <c r="E65" s="21" t="s">
        <v>42</v>
      </c>
      <c r="F65" s="23"/>
      <c r="G65" s="17">
        <v>2021.01</v>
      </c>
      <c r="H65" s="19">
        <v>2021.1</v>
      </c>
      <c r="I65" s="21" t="s">
        <v>107</v>
      </c>
      <c r="J65" s="21" t="s">
        <v>534</v>
      </c>
      <c r="K65" s="17">
        <v>4</v>
      </c>
      <c r="L65" s="17">
        <v>4</v>
      </c>
      <c r="M65" s="35"/>
      <c r="N65" s="17"/>
      <c r="O65" s="35"/>
      <c r="P65" s="35"/>
      <c r="Q65" s="35"/>
      <c r="R65" s="35"/>
      <c r="S65" s="35"/>
      <c r="T65" s="35"/>
      <c r="U65" s="35"/>
      <c r="V65" s="17">
        <v>46</v>
      </c>
      <c r="W65" s="20"/>
      <c r="X65" s="20"/>
      <c r="Y65" s="59" t="s">
        <v>535</v>
      </c>
      <c r="Z65" s="59" t="s">
        <v>535</v>
      </c>
      <c r="AA65" s="17" t="s">
        <v>85</v>
      </c>
      <c r="AB65" s="17" t="s">
        <v>86</v>
      </c>
      <c r="AC65" s="17" t="s">
        <v>71</v>
      </c>
      <c r="AD65" s="17" t="s">
        <v>72</v>
      </c>
      <c r="AE65" s="17" t="s">
        <v>396</v>
      </c>
      <c r="AF65" s="17" t="s">
        <v>53</v>
      </c>
      <c r="AG65" s="47" t="s">
        <v>705</v>
      </c>
      <c r="AH65" s="66"/>
      <c r="AI65" s="67"/>
      <c r="AJ65" s="68"/>
      <c r="AK65" s="69" t="s">
        <v>74</v>
      </c>
    </row>
    <row r="66" spans="1:37">
      <c r="A66" s="15" t="s">
        <v>36</v>
      </c>
      <c r="B66" s="25" t="s">
        <v>242</v>
      </c>
      <c r="C66" s="26"/>
      <c r="D66" s="26"/>
      <c r="E66" s="26"/>
      <c r="F66" s="26"/>
      <c r="G66" s="26"/>
      <c r="H66" s="26"/>
      <c r="I66" s="26"/>
      <c r="J66" s="39"/>
      <c r="K66" s="33">
        <f t="shared" ref="K66:O66" si="24">SUM(K67:K67)</f>
        <v>3.15</v>
      </c>
      <c r="L66" s="33">
        <f t="shared" si="24"/>
        <v>3.15</v>
      </c>
      <c r="M66" s="33">
        <f t="shared" si="24"/>
        <v>0</v>
      </c>
      <c r="N66" s="33">
        <f t="shared" si="24"/>
        <v>0</v>
      </c>
      <c r="O66" s="33">
        <f t="shared" si="24"/>
        <v>0</v>
      </c>
      <c r="P66" s="33"/>
      <c r="Q66" s="33">
        <f t="shared" ref="Q66:X66" si="25">SUM(Q67:Q67)</f>
        <v>0</v>
      </c>
      <c r="R66" s="33">
        <f t="shared" si="25"/>
        <v>0</v>
      </c>
      <c r="S66" s="33">
        <f t="shared" si="25"/>
        <v>0</v>
      </c>
      <c r="T66" s="33">
        <f t="shared" si="25"/>
        <v>0</v>
      </c>
      <c r="U66" s="33">
        <f t="shared" si="25"/>
        <v>0</v>
      </c>
      <c r="V66" s="33">
        <f t="shared" si="25"/>
        <v>9</v>
      </c>
      <c r="W66" s="33">
        <f t="shared" si="25"/>
        <v>0</v>
      </c>
      <c r="X66" s="33">
        <f t="shared" si="25"/>
        <v>0</v>
      </c>
      <c r="Y66" s="62"/>
      <c r="Z66" s="62"/>
      <c r="AA66" s="62"/>
      <c r="AB66" s="62"/>
      <c r="AC66" s="62"/>
      <c r="AD66" s="62"/>
      <c r="AE66" s="62"/>
      <c r="AF66" s="62"/>
      <c r="AG66" s="52"/>
      <c r="AH66" s="65"/>
      <c r="AI66" s="65"/>
      <c r="AK66" s="64"/>
    </row>
    <row r="67" ht="81.9" customHeight="1" spans="1:37">
      <c r="A67" s="17">
        <v>26</v>
      </c>
      <c r="B67" s="17" t="s">
        <v>536</v>
      </c>
      <c r="C67" s="17" t="s">
        <v>64</v>
      </c>
      <c r="D67" s="17" t="s">
        <v>537</v>
      </c>
      <c r="E67" s="17" t="s">
        <v>42</v>
      </c>
      <c r="F67" s="24"/>
      <c r="G67" s="17">
        <v>2021.01</v>
      </c>
      <c r="H67" s="19">
        <v>2021.1</v>
      </c>
      <c r="I67" s="17" t="s">
        <v>193</v>
      </c>
      <c r="J67" s="17" t="s">
        <v>538</v>
      </c>
      <c r="K67" s="17">
        <v>3.15</v>
      </c>
      <c r="L67" s="17">
        <v>3.15</v>
      </c>
      <c r="M67" s="35"/>
      <c r="N67" s="35"/>
      <c r="O67" s="35"/>
      <c r="P67" s="35"/>
      <c r="Q67" s="35"/>
      <c r="R67" s="35"/>
      <c r="S67" s="35"/>
      <c r="T67" s="35"/>
      <c r="U67" s="35"/>
      <c r="V67" s="21">
        <v>9</v>
      </c>
      <c r="W67" s="20"/>
      <c r="X67" s="20"/>
      <c r="Y67" s="34" t="s">
        <v>539</v>
      </c>
      <c r="Z67" s="34" t="s">
        <v>540</v>
      </c>
      <c r="AA67" s="17" t="s">
        <v>140</v>
      </c>
      <c r="AB67" s="17" t="s">
        <v>473</v>
      </c>
      <c r="AC67" s="17" t="s">
        <v>71</v>
      </c>
      <c r="AD67" s="17" t="s">
        <v>72</v>
      </c>
      <c r="AE67" s="17" t="s">
        <v>396</v>
      </c>
      <c r="AF67" s="17" t="s">
        <v>53</v>
      </c>
      <c r="AG67" s="47" t="s">
        <v>705</v>
      </c>
      <c r="AH67" s="70"/>
      <c r="AI67" s="67"/>
      <c r="AJ67" s="68"/>
      <c r="AK67" s="69" t="s">
        <v>74</v>
      </c>
    </row>
    <row r="68" spans="1:37">
      <c r="A68" s="15" t="s">
        <v>36</v>
      </c>
      <c r="B68" s="25" t="s">
        <v>255</v>
      </c>
      <c r="C68" s="26"/>
      <c r="D68" s="26"/>
      <c r="E68" s="26"/>
      <c r="F68" s="26"/>
      <c r="G68" s="26"/>
      <c r="H68" s="26"/>
      <c r="I68" s="26"/>
      <c r="J68" s="39"/>
      <c r="K68" s="24"/>
      <c r="L68" s="24"/>
      <c r="M68" s="24"/>
      <c r="N68" s="24"/>
      <c r="O68" s="24"/>
      <c r="P68" s="24"/>
      <c r="Q68" s="24"/>
      <c r="R68" s="24"/>
      <c r="S68" s="24"/>
      <c r="T68" s="24"/>
      <c r="U68" s="24"/>
      <c r="V68" s="24"/>
      <c r="W68" s="24"/>
      <c r="X68" s="24"/>
      <c r="Y68" s="62"/>
      <c r="Z68" s="62"/>
      <c r="AA68" s="62"/>
      <c r="AB68" s="62"/>
      <c r="AC68" s="62"/>
      <c r="AD68" s="62"/>
      <c r="AE68" s="62"/>
      <c r="AF68" s="62"/>
      <c r="AG68" s="52"/>
      <c r="AH68" s="65"/>
      <c r="AI68" s="65"/>
      <c r="AK68" s="64"/>
    </row>
    <row r="69" spans="1:37">
      <c r="A69" s="15" t="s">
        <v>36</v>
      </c>
      <c r="B69" s="25" t="s">
        <v>256</v>
      </c>
      <c r="C69" s="26"/>
      <c r="D69" s="26"/>
      <c r="E69" s="26"/>
      <c r="F69" s="26"/>
      <c r="G69" s="26"/>
      <c r="H69" s="26"/>
      <c r="I69" s="26"/>
      <c r="J69" s="39"/>
      <c r="K69" s="24">
        <v>0</v>
      </c>
      <c r="L69" s="24">
        <v>0</v>
      </c>
      <c r="M69" s="24">
        <v>0</v>
      </c>
      <c r="N69" s="24">
        <v>0</v>
      </c>
      <c r="O69" s="24">
        <v>0</v>
      </c>
      <c r="P69" s="24"/>
      <c r="Q69" s="24">
        <v>0</v>
      </c>
      <c r="R69" s="24">
        <v>0</v>
      </c>
      <c r="S69" s="24">
        <v>0</v>
      </c>
      <c r="T69" s="24">
        <v>0</v>
      </c>
      <c r="U69" s="24">
        <v>0</v>
      </c>
      <c r="V69" s="24">
        <v>0</v>
      </c>
      <c r="W69" s="24">
        <v>0</v>
      </c>
      <c r="X69" s="24">
        <v>0</v>
      </c>
      <c r="Y69" s="62"/>
      <c r="Z69" s="62"/>
      <c r="AA69" s="62"/>
      <c r="AB69" s="62"/>
      <c r="AC69" s="62"/>
      <c r="AD69" s="62"/>
      <c r="AE69" s="62"/>
      <c r="AF69" s="62"/>
      <c r="AG69" s="52"/>
      <c r="AH69" s="65"/>
      <c r="AI69" s="65"/>
      <c r="AK69" s="64"/>
    </row>
    <row r="70" s="1" customFormat="1" spans="1:37">
      <c r="A70" s="74" t="s">
        <v>36</v>
      </c>
      <c r="B70" s="25" t="s">
        <v>257</v>
      </c>
      <c r="C70" s="26"/>
      <c r="D70" s="26"/>
      <c r="E70" s="26"/>
      <c r="F70" s="26"/>
      <c r="G70" s="26"/>
      <c r="H70" s="26"/>
      <c r="I70" s="26"/>
      <c r="J70" s="39"/>
      <c r="K70" s="78">
        <f t="shared" ref="K70:O70" si="26">SUM(K71+K73+K74+K75+K76)</f>
        <v>35</v>
      </c>
      <c r="L70" s="78">
        <f t="shared" si="26"/>
        <v>35</v>
      </c>
      <c r="M70" s="78">
        <f t="shared" si="26"/>
        <v>0</v>
      </c>
      <c r="N70" s="78">
        <f t="shared" si="26"/>
        <v>0</v>
      </c>
      <c r="O70" s="78">
        <f t="shared" si="26"/>
        <v>0</v>
      </c>
      <c r="P70" s="78"/>
      <c r="Q70" s="78">
        <f t="shared" ref="Q70:X70" si="27">SUM(Q71+Q73+Q74+Q75+Q76)</f>
        <v>0</v>
      </c>
      <c r="R70" s="78">
        <f t="shared" si="27"/>
        <v>0</v>
      </c>
      <c r="S70" s="78">
        <f t="shared" si="27"/>
        <v>0</v>
      </c>
      <c r="T70" s="78">
        <f t="shared" si="27"/>
        <v>0</v>
      </c>
      <c r="U70" s="78">
        <f t="shared" si="27"/>
        <v>0</v>
      </c>
      <c r="V70" s="78">
        <f t="shared" si="27"/>
        <v>23</v>
      </c>
      <c r="W70" s="78">
        <f t="shared" si="27"/>
        <v>0</v>
      </c>
      <c r="X70" s="78">
        <f t="shared" si="27"/>
        <v>0</v>
      </c>
      <c r="Y70" s="82"/>
      <c r="Z70" s="82"/>
      <c r="AA70" s="82"/>
      <c r="AB70" s="82"/>
      <c r="AC70" s="82"/>
      <c r="AD70" s="82"/>
      <c r="AE70" s="82"/>
      <c r="AF70" s="82"/>
      <c r="AG70" s="88"/>
      <c r="AH70" s="89"/>
      <c r="AI70" s="89"/>
      <c r="AK70" s="90"/>
    </row>
    <row r="71" s="1" customFormat="1" spans="1:37">
      <c r="A71" s="74" t="s">
        <v>38</v>
      </c>
      <c r="B71" s="25" t="s">
        <v>258</v>
      </c>
      <c r="C71" s="26"/>
      <c r="D71" s="26"/>
      <c r="E71" s="26"/>
      <c r="F71" s="26"/>
      <c r="G71" s="26"/>
      <c r="H71" s="26"/>
      <c r="I71" s="26"/>
      <c r="J71" s="39"/>
      <c r="K71" s="78">
        <f t="shared" ref="K71:X71" si="28">SUM(K72)</f>
        <v>35</v>
      </c>
      <c r="L71" s="78">
        <f t="shared" si="28"/>
        <v>35</v>
      </c>
      <c r="M71" s="78">
        <f t="shared" si="28"/>
        <v>0</v>
      </c>
      <c r="N71" s="78">
        <f t="shared" si="28"/>
        <v>0</v>
      </c>
      <c r="O71" s="78">
        <f t="shared" si="28"/>
        <v>0</v>
      </c>
      <c r="P71" s="78">
        <f t="shared" si="28"/>
        <v>0</v>
      </c>
      <c r="Q71" s="78">
        <f t="shared" si="28"/>
        <v>0</v>
      </c>
      <c r="R71" s="78">
        <f t="shared" si="28"/>
        <v>0</v>
      </c>
      <c r="S71" s="78">
        <f t="shared" si="28"/>
        <v>0</v>
      </c>
      <c r="T71" s="78">
        <f t="shared" si="28"/>
        <v>0</v>
      </c>
      <c r="U71" s="78">
        <f t="shared" si="28"/>
        <v>0</v>
      </c>
      <c r="V71" s="78">
        <f t="shared" si="28"/>
        <v>23</v>
      </c>
      <c r="W71" s="78">
        <f t="shared" si="28"/>
        <v>0</v>
      </c>
      <c r="X71" s="78">
        <f t="shared" si="28"/>
        <v>0</v>
      </c>
      <c r="Y71" s="82"/>
      <c r="Z71" s="82"/>
      <c r="AA71" s="82"/>
      <c r="AB71" s="82"/>
      <c r="AC71" s="82"/>
      <c r="AD71" s="82"/>
      <c r="AE71" s="82"/>
      <c r="AF71" s="82"/>
      <c r="AG71" s="88"/>
      <c r="AH71" s="89"/>
      <c r="AI71" s="89"/>
      <c r="AK71" s="90"/>
    </row>
    <row r="72" ht="38.1" customHeight="1" spans="1:37">
      <c r="A72" s="17">
        <v>27</v>
      </c>
      <c r="B72" s="17" t="s">
        <v>541</v>
      </c>
      <c r="C72" s="17" t="s">
        <v>76</v>
      </c>
      <c r="D72" s="17" t="s">
        <v>542</v>
      </c>
      <c r="E72" s="17" t="s">
        <v>42</v>
      </c>
      <c r="F72" s="24"/>
      <c r="G72" s="17">
        <v>2021.01</v>
      </c>
      <c r="H72" s="19">
        <v>2021.1</v>
      </c>
      <c r="I72" s="17" t="s">
        <v>543</v>
      </c>
      <c r="J72" s="17" t="s">
        <v>544</v>
      </c>
      <c r="K72" s="17">
        <v>35</v>
      </c>
      <c r="L72" s="17">
        <v>35</v>
      </c>
      <c r="M72" s="35"/>
      <c r="N72" s="35"/>
      <c r="O72" s="35"/>
      <c r="P72" s="35"/>
      <c r="Q72" s="35"/>
      <c r="R72" s="35"/>
      <c r="S72" s="35"/>
      <c r="T72" s="35"/>
      <c r="U72" s="35"/>
      <c r="V72" s="21">
        <v>23</v>
      </c>
      <c r="W72" s="20"/>
      <c r="X72" s="20"/>
      <c r="Y72" s="34" t="s">
        <v>441</v>
      </c>
      <c r="Z72" s="34" t="s">
        <v>545</v>
      </c>
      <c r="AA72" s="17" t="s">
        <v>80</v>
      </c>
      <c r="AB72" s="17" t="s">
        <v>81</v>
      </c>
      <c r="AC72" s="17" t="s">
        <v>71</v>
      </c>
      <c r="AD72" s="17" t="s">
        <v>72</v>
      </c>
      <c r="AE72" s="17" t="s">
        <v>396</v>
      </c>
      <c r="AF72" s="17" t="s">
        <v>53</v>
      </c>
      <c r="AG72" s="47" t="s">
        <v>705</v>
      </c>
      <c r="AH72" s="70"/>
      <c r="AI72" s="67"/>
      <c r="AJ72" s="68"/>
      <c r="AK72" s="69"/>
    </row>
    <row r="73" spans="1:37">
      <c r="A73" s="15" t="s">
        <v>38</v>
      </c>
      <c r="B73" s="25" t="s">
        <v>259</v>
      </c>
      <c r="C73" s="26"/>
      <c r="D73" s="26"/>
      <c r="E73" s="26"/>
      <c r="F73" s="26"/>
      <c r="G73" s="26"/>
      <c r="H73" s="26"/>
      <c r="I73" s="26"/>
      <c r="J73" s="39"/>
      <c r="K73" s="24">
        <v>0</v>
      </c>
      <c r="L73" s="24">
        <v>0</v>
      </c>
      <c r="M73" s="24">
        <v>0</v>
      </c>
      <c r="N73" s="24">
        <v>0</v>
      </c>
      <c r="O73" s="24">
        <v>0</v>
      </c>
      <c r="P73" s="24"/>
      <c r="Q73" s="24">
        <v>0</v>
      </c>
      <c r="R73" s="24">
        <v>0</v>
      </c>
      <c r="S73" s="24">
        <v>0</v>
      </c>
      <c r="T73" s="24">
        <v>0</v>
      </c>
      <c r="U73" s="24">
        <v>0</v>
      </c>
      <c r="V73" s="24">
        <v>0</v>
      </c>
      <c r="W73" s="24">
        <v>0</v>
      </c>
      <c r="X73" s="24">
        <v>0</v>
      </c>
      <c r="Y73" s="62"/>
      <c r="Z73" s="62"/>
      <c r="AA73" s="62"/>
      <c r="AB73" s="62"/>
      <c r="AC73" s="62"/>
      <c r="AD73" s="62"/>
      <c r="AE73" s="62"/>
      <c r="AF73" s="62"/>
      <c r="AG73" s="52"/>
      <c r="AH73" s="65"/>
      <c r="AI73" s="65"/>
      <c r="AK73" s="64"/>
    </row>
    <row r="74" spans="1:37">
      <c r="A74" s="15" t="s">
        <v>38</v>
      </c>
      <c r="B74" s="25" t="s">
        <v>260</v>
      </c>
      <c r="C74" s="26"/>
      <c r="D74" s="26"/>
      <c r="E74" s="26"/>
      <c r="F74" s="26"/>
      <c r="G74" s="26"/>
      <c r="H74" s="26"/>
      <c r="I74" s="26"/>
      <c r="J74" s="39"/>
      <c r="K74" s="24"/>
      <c r="L74" s="24"/>
      <c r="M74" s="24"/>
      <c r="N74" s="24"/>
      <c r="O74" s="24"/>
      <c r="P74" s="24"/>
      <c r="Q74" s="24"/>
      <c r="R74" s="24"/>
      <c r="S74" s="24"/>
      <c r="T74" s="24"/>
      <c r="U74" s="24"/>
      <c r="V74" s="24"/>
      <c r="W74" s="24"/>
      <c r="X74" s="24"/>
      <c r="Y74" s="62"/>
      <c r="Z74" s="62"/>
      <c r="AA74" s="62"/>
      <c r="AB74" s="62"/>
      <c r="AC74" s="62"/>
      <c r="AD74" s="62"/>
      <c r="AE74" s="62"/>
      <c r="AF74" s="62"/>
      <c r="AG74" s="52"/>
      <c r="AH74" s="65"/>
      <c r="AI74" s="65"/>
      <c r="AK74" s="64"/>
    </row>
    <row r="75" spans="1:37">
      <c r="A75" s="15" t="s">
        <v>38</v>
      </c>
      <c r="B75" s="25" t="s">
        <v>261</v>
      </c>
      <c r="C75" s="26"/>
      <c r="D75" s="26"/>
      <c r="E75" s="26"/>
      <c r="F75" s="26"/>
      <c r="G75" s="26"/>
      <c r="H75" s="26"/>
      <c r="I75" s="26"/>
      <c r="J75" s="39"/>
      <c r="K75" s="24">
        <v>0</v>
      </c>
      <c r="L75" s="24">
        <v>0</v>
      </c>
      <c r="M75" s="24">
        <v>0</v>
      </c>
      <c r="N75" s="24">
        <v>0</v>
      </c>
      <c r="O75" s="24">
        <v>0</v>
      </c>
      <c r="P75" s="24"/>
      <c r="Q75" s="24">
        <v>0</v>
      </c>
      <c r="R75" s="24">
        <v>0</v>
      </c>
      <c r="S75" s="24">
        <v>0</v>
      </c>
      <c r="T75" s="24">
        <v>0</v>
      </c>
      <c r="U75" s="24">
        <v>0</v>
      </c>
      <c r="V75" s="24">
        <v>0</v>
      </c>
      <c r="W75" s="24">
        <v>0</v>
      </c>
      <c r="X75" s="24">
        <v>0</v>
      </c>
      <c r="Y75" s="62"/>
      <c r="Z75" s="62"/>
      <c r="AA75" s="62"/>
      <c r="AB75" s="62"/>
      <c r="AC75" s="62"/>
      <c r="AD75" s="62"/>
      <c r="AE75" s="62"/>
      <c r="AF75" s="62"/>
      <c r="AG75" s="52"/>
      <c r="AH75" s="65"/>
      <c r="AI75" s="65"/>
      <c r="AK75" s="64"/>
    </row>
    <row r="76" spans="1:37">
      <c r="A76" s="15" t="s">
        <v>38</v>
      </c>
      <c r="B76" s="25" t="s">
        <v>262</v>
      </c>
      <c r="C76" s="26"/>
      <c r="D76" s="26"/>
      <c r="E76" s="26"/>
      <c r="F76" s="26"/>
      <c r="G76" s="26"/>
      <c r="H76" s="26"/>
      <c r="I76" s="26"/>
      <c r="J76" s="39"/>
      <c r="K76" s="24">
        <v>0</v>
      </c>
      <c r="L76" s="24">
        <v>0</v>
      </c>
      <c r="M76" s="24">
        <v>0</v>
      </c>
      <c r="N76" s="24">
        <v>0</v>
      </c>
      <c r="O76" s="24">
        <v>0</v>
      </c>
      <c r="P76" s="24"/>
      <c r="Q76" s="24">
        <v>0</v>
      </c>
      <c r="R76" s="24">
        <v>0</v>
      </c>
      <c r="S76" s="24">
        <v>0</v>
      </c>
      <c r="T76" s="24">
        <v>0</v>
      </c>
      <c r="U76" s="24">
        <v>0</v>
      </c>
      <c r="V76" s="24">
        <v>0</v>
      </c>
      <c r="W76" s="24">
        <v>0</v>
      </c>
      <c r="X76" s="24">
        <v>0</v>
      </c>
      <c r="Y76" s="62"/>
      <c r="Z76" s="62"/>
      <c r="AA76" s="62"/>
      <c r="AB76" s="62"/>
      <c r="AC76" s="62"/>
      <c r="AD76" s="62"/>
      <c r="AE76" s="62"/>
      <c r="AF76" s="62"/>
      <c r="AG76" s="52"/>
      <c r="AH76" s="65"/>
      <c r="AI76" s="65"/>
      <c r="AK76" s="64"/>
    </row>
    <row r="77" spans="1:37">
      <c r="A77" s="15" t="s">
        <v>36</v>
      </c>
      <c r="B77" s="25" t="s">
        <v>263</v>
      </c>
      <c r="C77" s="26"/>
      <c r="D77" s="26"/>
      <c r="E77" s="26"/>
      <c r="F77" s="26"/>
      <c r="G77" s="26"/>
      <c r="H77" s="26"/>
      <c r="I77" s="26"/>
      <c r="J77" s="39"/>
      <c r="K77" s="33">
        <v>0</v>
      </c>
      <c r="L77" s="33">
        <v>0</v>
      </c>
      <c r="M77" s="33">
        <v>0</v>
      </c>
      <c r="N77" s="33">
        <v>0</v>
      </c>
      <c r="O77" s="33">
        <v>0</v>
      </c>
      <c r="P77" s="33">
        <v>0</v>
      </c>
      <c r="Q77" s="33">
        <v>0</v>
      </c>
      <c r="R77" s="33">
        <v>0</v>
      </c>
      <c r="S77" s="33">
        <v>0</v>
      </c>
      <c r="T77" s="33">
        <v>0</v>
      </c>
      <c r="U77" s="33">
        <v>0</v>
      </c>
      <c r="V77" s="33">
        <v>0</v>
      </c>
      <c r="W77" s="33">
        <v>0</v>
      </c>
      <c r="X77" s="33">
        <v>0</v>
      </c>
      <c r="Y77" s="62"/>
      <c r="Z77" s="62"/>
      <c r="AA77" s="62"/>
      <c r="AB77" s="62"/>
      <c r="AC77" s="62"/>
      <c r="AD77" s="62"/>
      <c r="AE77" s="62"/>
      <c r="AF77" s="62"/>
      <c r="AG77" s="52"/>
      <c r="AH77" s="65"/>
      <c r="AI77" s="65"/>
      <c r="AK77" s="64"/>
    </row>
    <row r="78" spans="1:37">
      <c r="A78" s="15" t="s">
        <v>36</v>
      </c>
      <c r="B78" s="25" t="s">
        <v>278</v>
      </c>
      <c r="C78" s="26"/>
      <c r="D78" s="26"/>
      <c r="E78" s="26"/>
      <c r="F78" s="26"/>
      <c r="G78" s="26"/>
      <c r="H78" s="26"/>
      <c r="I78" s="26"/>
      <c r="J78" s="39"/>
      <c r="K78" s="24"/>
      <c r="L78" s="24"/>
      <c r="M78" s="24"/>
      <c r="N78" s="24"/>
      <c r="O78" s="24"/>
      <c r="P78" s="24"/>
      <c r="Q78" s="24"/>
      <c r="R78" s="24"/>
      <c r="S78" s="24"/>
      <c r="T78" s="24"/>
      <c r="U78" s="24"/>
      <c r="V78" s="24"/>
      <c r="W78" s="24"/>
      <c r="X78" s="24"/>
      <c r="Y78" s="62"/>
      <c r="Z78" s="62"/>
      <c r="AA78" s="62"/>
      <c r="AB78" s="62"/>
      <c r="AC78" s="62"/>
      <c r="AD78" s="62"/>
      <c r="AE78" s="62"/>
      <c r="AF78" s="62"/>
      <c r="AG78" s="52"/>
      <c r="AH78" s="65"/>
      <c r="AI78" s="65"/>
      <c r="AK78" s="64"/>
    </row>
    <row r="79" spans="1:37">
      <c r="A79" s="15" t="s">
        <v>36</v>
      </c>
      <c r="B79" s="25" t="s">
        <v>279</v>
      </c>
      <c r="C79" s="26"/>
      <c r="D79" s="26"/>
      <c r="E79" s="26"/>
      <c r="F79" s="26"/>
      <c r="G79" s="26"/>
      <c r="H79" s="26"/>
      <c r="I79" s="26"/>
      <c r="J79" s="39"/>
      <c r="K79" s="24"/>
      <c r="L79" s="24"/>
      <c r="M79" s="24"/>
      <c r="N79" s="24"/>
      <c r="O79" s="24"/>
      <c r="P79" s="24"/>
      <c r="Q79" s="24"/>
      <c r="R79" s="24"/>
      <c r="S79" s="24"/>
      <c r="T79" s="24"/>
      <c r="U79" s="24"/>
      <c r="V79" s="24"/>
      <c r="W79" s="24"/>
      <c r="X79" s="24"/>
      <c r="Y79" s="62"/>
      <c r="Z79" s="62"/>
      <c r="AA79" s="62"/>
      <c r="AB79" s="62"/>
      <c r="AC79" s="62"/>
      <c r="AD79" s="62"/>
      <c r="AE79" s="62"/>
      <c r="AF79" s="62"/>
      <c r="AG79" s="52"/>
      <c r="AH79" s="65"/>
      <c r="AI79" s="65"/>
      <c r="AK79" s="64"/>
    </row>
    <row r="80" spans="1:37">
      <c r="A80" s="15" t="s">
        <v>34</v>
      </c>
      <c r="B80" s="25" t="s">
        <v>280</v>
      </c>
      <c r="C80" s="26"/>
      <c r="D80" s="26"/>
      <c r="E80" s="26"/>
      <c r="F80" s="26"/>
      <c r="G80" s="26"/>
      <c r="H80" s="26"/>
      <c r="I80" s="26"/>
      <c r="J80" s="39"/>
      <c r="K80" s="24"/>
      <c r="L80" s="24"/>
      <c r="M80" s="24"/>
      <c r="N80" s="24"/>
      <c r="O80" s="24"/>
      <c r="P80" s="24"/>
      <c r="Q80" s="24"/>
      <c r="R80" s="24"/>
      <c r="S80" s="24"/>
      <c r="T80" s="24"/>
      <c r="U80" s="24"/>
      <c r="V80" s="24"/>
      <c r="W80" s="24"/>
      <c r="X80" s="24"/>
      <c r="Y80" s="62"/>
      <c r="Z80" s="62"/>
      <c r="AA80" s="62"/>
      <c r="AB80" s="62"/>
      <c r="AC80" s="62"/>
      <c r="AD80" s="62"/>
      <c r="AE80" s="62"/>
      <c r="AF80" s="62"/>
      <c r="AG80" s="52"/>
      <c r="AH80" s="65"/>
      <c r="AI80" s="65"/>
      <c r="AK80" s="64"/>
    </row>
    <row r="81" spans="1:37">
      <c r="A81" s="15" t="s">
        <v>38</v>
      </c>
      <c r="B81" s="25" t="s">
        <v>281</v>
      </c>
      <c r="C81" s="26"/>
      <c r="D81" s="26"/>
      <c r="E81" s="26"/>
      <c r="F81" s="26"/>
      <c r="G81" s="26"/>
      <c r="H81" s="26"/>
      <c r="I81" s="26"/>
      <c r="J81" s="39"/>
      <c r="K81" s="24"/>
      <c r="L81" s="24"/>
      <c r="M81" s="24"/>
      <c r="N81" s="24"/>
      <c r="O81" s="24"/>
      <c r="P81" s="24"/>
      <c r="Q81" s="24"/>
      <c r="R81" s="24"/>
      <c r="S81" s="24"/>
      <c r="T81" s="24"/>
      <c r="U81" s="24"/>
      <c r="V81" s="24"/>
      <c r="W81" s="24"/>
      <c r="X81" s="24"/>
      <c r="Y81" s="62"/>
      <c r="Z81" s="62"/>
      <c r="AA81" s="62"/>
      <c r="AB81" s="62"/>
      <c r="AC81" s="62"/>
      <c r="AD81" s="62"/>
      <c r="AE81" s="62"/>
      <c r="AF81" s="62"/>
      <c r="AG81" s="52"/>
      <c r="AH81" s="65"/>
      <c r="AI81" s="65"/>
      <c r="AK81" s="64"/>
    </row>
    <row r="82" spans="1:37">
      <c r="A82" s="15" t="s">
        <v>38</v>
      </c>
      <c r="B82" s="25" t="s">
        <v>282</v>
      </c>
      <c r="C82" s="26"/>
      <c r="D82" s="26"/>
      <c r="E82" s="26"/>
      <c r="F82" s="26"/>
      <c r="G82" s="26"/>
      <c r="H82" s="26"/>
      <c r="I82" s="26"/>
      <c r="J82" s="39"/>
      <c r="K82" s="24"/>
      <c r="L82" s="24"/>
      <c r="M82" s="24"/>
      <c r="N82" s="24"/>
      <c r="O82" s="24"/>
      <c r="P82" s="24"/>
      <c r="Q82" s="24"/>
      <c r="R82" s="24"/>
      <c r="S82" s="24"/>
      <c r="T82" s="24"/>
      <c r="U82" s="24"/>
      <c r="V82" s="24"/>
      <c r="W82" s="24"/>
      <c r="X82" s="24"/>
      <c r="Y82" s="62"/>
      <c r="Z82" s="62"/>
      <c r="AA82" s="62"/>
      <c r="AB82" s="62"/>
      <c r="AC82" s="62"/>
      <c r="AD82" s="62"/>
      <c r="AE82" s="62"/>
      <c r="AF82" s="62"/>
      <c r="AG82" s="52"/>
      <c r="AH82" s="65"/>
      <c r="AI82" s="65"/>
      <c r="AK82" s="64"/>
    </row>
    <row r="83" spans="1:37">
      <c r="A83" s="15" t="s">
        <v>38</v>
      </c>
      <c r="B83" s="25" t="s">
        <v>283</v>
      </c>
      <c r="C83" s="26"/>
      <c r="D83" s="26"/>
      <c r="E83" s="26"/>
      <c r="F83" s="26"/>
      <c r="G83" s="26"/>
      <c r="H83" s="26"/>
      <c r="I83" s="26"/>
      <c r="J83" s="39"/>
      <c r="K83" s="24"/>
      <c r="L83" s="24"/>
      <c r="M83" s="24"/>
      <c r="N83" s="24"/>
      <c r="O83" s="24"/>
      <c r="P83" s="24"/>
      <c r="Q83" s="24"/>
      <c r="R83" s="24"/>
      <c r="S83" s="24"/>
      <c r="T83" s="24"/>
      <c r="U83" s="24"/>
      <c r="V83" s="24"/>
      <c r="W83" s="24"/>
      <c r="X83" s="24"/>
      <c r="Y83" s="62"/>
      <c r="Z83" s="62"/>
      <c r="AA83" s="62"/>
      <c r="AB83" s="62"/>
      <c r="AC83" s="62"/>
      <c r="AD83" s="62"/>
      <c r="AE83" s="62"/>
      <c r="AF83" s="62"/>
      <c r="AG83" s="52"/>
      <c r="AH83" s="65"/>
      <c r="AI83" s="65"/>
      <c r="AK83" s="64"/>
    </row>
    <row r="84" spans="1:37">
      <c r="A84" s="15" t="s">
        <v>38</v>
      </c>
      <c r="B84" s="25" t="s">
        <v>284</v>
      </c>
      <c r="C84" s="26"/>
      <c r="D84" s="26"/>
      <c r="E84" s="26"/>
      <c r="F84" s="26"/>
      <c r="G84" s="26"/>
      <c r="H84" s="26"/>
      <c r="I84" s="26"/>
      <c r="J84" s="39"/>
      <c r="K84" s="24"/>
      <c r="L84" s="24"/>
      <c r="M84" s="24"/>
      <c r="N84" s="24"/>
      <c r="O84" s="24"/>
      <c r="P84" s="24"/>
      <c r="Q84" s="24"/>
      <c r="R84" s="24"/>
      <c r="S84" s="24"/>
      <c r="T84" s="24"/>
      <c r="U84" s="24"/>
      <c r="V84" s="24"/>
      <c r="W84" s="24"/>
      <c r="X84" s="24"/>
      <c r="Y84" s="62"/>
      <c r="Z84" s="62"/>
      <c r="AA84" s="62"/>
      <c r="AB84" s="62"/>
      <c r="AC84" s="62"/>
      <c r="AD84" s="62"/>
      <c r="AE84" s="62"/>
      <c r="AF84" s="62"/>
      <c r="AG84" s="52"/>
      <c r="AH84" s="65"/>
      <c r="AI84" s="65"/>
      <c r="AK84" s="64"/>
    </row>
    <row r="85" spans="1:37">
      <c r="A85" s="15" t="s">
        <v>38</v>
      </c>
      <c r="B85" s="25" t="s">
        <v>285</v>
      </c>
      <c r="C85" s="26"/>
      <c r="D85" s="26"/>
      <c r="E85" s="26"/>
      <c r="F85" s="26"/>
      <c r="G85" s="26"/>
      <c r="H85" s="26"/>
      <c r="I85" s="26"/>
      <c r="J85" s="39"/>
      <c r="K85" s="33">
        <v>0</v>
      </c>
      <c r="L85" s="33">
        <v>0</v>
      </c>
      <c r="M85" s="33">
        <v>0</v>
      </c>
      <c r="N85" s="33">
        <v>0</v>
      </c>
      <c r="O85" s="33">
        <v>0</v>
      </c>
      <c r="P85" s="33"/>
      <c r="Q85" s="33">
        <v>0</v>
      </c>
      <c r="R85" s="33">
        <v>0</v>
      </c>
      <c r="S85" s="33">
        <v>0</v>
      </c>
      <c r="T85" s="33">
        <v>0</v>
      </c>
      <c r="U85" s="33">
        <v>0</v>
      </c>
      <c r="V85" s="33">
        <v>0</v>
      </c>
      <c r="W85" s="33">
        <v>0</v>
      </c>
      <c r="X85" s="33">
        <v>0</v>
      </c>
      <c r="Y85" s="62"/>
      <c r="Z85" s="62"/>
      <c r="AA85" s="62"/>
      <c r="AB85" s="62"/>
      <c r="AC85" s="62"/>
      <c r="AD85" s="62"/>
      <c r="AE85" s="62"/>
      <c r="AF85" s="62"/>
      <c r="AG85" s="52"/>
      <c r="AH85" s="65"/>
      <c r="AI85" s="65"/>
      <c r="AK85" s="64"/>
    </row>
    <row r="86" spans="1:37">
      <c r="A86" s="15" t="s">
        <v>38</v>
      </c>
      <c r="B86" s="25" t="s">
        <v>286</v>
      </c>
      <c r="C86" s="26"/>
      <c r="D86" s="26"/>
      <c r="E86" s="26"/>
      <c r="F86" s="26"/>
      <c r="G86" s="26"/>
      <c r="H86" s="26"/>
      <c r="I86" s="26"/>
      <c r="J86" s="39"/>
      <c r="K86" s="33">
        <v>0</v>
      </c>
      <c r="L86" s="33">
        <v>0</v>
      </c>
      <c r="M86" s="33">
        <v>0</v>
      </c>
      <c r="N86" s="33">
        <v>0</v>
      </c>
      <c r="O86" s="33">
        <v>0</v>
      </c>
      <c r="P86" s="33"/>
      <c r="Q86" s="33">
        <v>0</v>
      </c>
      <c r="R86" s="33">
        <v>0</v>
      </c>
      <c r="S86" s="33">
        <v>0</v>
      </c>
      <c r="T86" s="33">
        <v>0</v>
      </c>
      <c r="U86" s="33">
        <v>0</v>
      </c>
      <c r="V86" s="33">
        <v>0</v>
      </c>
      <c r="W86" s="33">
        <v>0</v>
      </c>
      <c r="X86" s="33">
        <v>0</v>
      </c>
      <c r="Y86" s="62"/>
      <c r="Z86" s="62"/>
      <c r="AA86" s="62"/>
      <c r="AB86" s="62"/>
      <c r="AC86" s="62"/>
      <c r="AD86" s="62"/>
      <c r="AE86" s="62"/>
      <c r="AF86" s="62"/>
      <c r="AG86" s="52"/>
      <c r="AH86" s="65"/>
      <c r="AI86" s="65"/>
      <c r="AK86" s="64"/>
    </row>
    <row r="87" ht="14.25" spans="1:37">
      <c r="A87" s="15" t="s">
        <v>34</v>
      </c>
      <c r="B87" s="25" t="s">
        <v>287</v>
      </c>
      <c r="C87" s="26"/>
      <c r="D87" s="26"/>
      <c r="E87" s="26"/>
      <c r="F87" s="26"/>
      <c r="G87" s="26"/>
      <c r="H87" s="26"/>
      <c r="I87" s="26"/>
      <c r="J87" s="39"/>
      <c r="K87" s="33">
        <f t="shared" ref="K87:O87" si="29">SUM(K89+K90+K91+K88)</f>
        <v>0</v>
      </c>
      <c r="L87" s="33">
        <f t="shared" si="29"/>
        <v>0</v>
      </c>
      <c r="M87" s="33">
        <f t="shared" si="29"/>
        <v>0</v>
      </c>
      <c r="N87" s="33">
        <f t="shared" si="29"/>
        <v>0</v>
      </c>
      <c r="O87" s="33">
        <f t="shared" si="29"/>
        <v>0</v>
      </c>
      <c r="P87" s="33"/>
      <c r="Q87" s="33">
        <f t="shared" ref="Q87:X87" si="30">SUM(Q89+Q90+Q91+Q88)</f>
        <v>0</v>
      </c>
      <c r="R87" s="33">
        <f t="shared" si="30"/>
        <v>0</v>
      </c>
      <c r="S87" s="33">
        <f t="shared" si="30"/>
        <v>0</v>
      </c>
      <c r="T87" s="33">
        <f t="shared" si="30"/>
        <v>0</v>
      </c>
      <c r="U87" s="33">
        <f t="shared" si="30"/>
        <v>0</v>
      </c>
      <c r="V87" s="33">
        <f t="shared" si="30"/>
        <v>0</v>
      </c>
      <c r="W87" s="33">
        <f t="shared" si="30"/>
        <v>0</v>
      </c>
      <c r="X87" s="33">
        <f t="shared" si="30"/>
        <v>0</v>
      </c>
      <c r="Y87" s="62"/>
      <c r="Z87" s="62"/>
      <c r="AA87" s="62"/>
      <c r="AB87" s="62"/>
      <c r="AC87" s="62"/>
      <c r="AD87" s="62"/>
      <c r="AE87" s="62"/>
      <c r="AF87" s="62"/>
      <c r="AG87" s="86"/>
      <c r="AH87" s="65"/>
      <c r="AI87" s="65"/>
      <c r="AK87" s="64"/>
    </row>
    <row r="88" ht="18" customHeight="1" spans="1:37">
      <c r="A88" s="15" t="s">
        <v>38</v>
      </c>
      <c r="B88" s="25" t="s">
        <v>288</v>
      </c>
      <c r="C88" s="26"/>
      <c r="D88" s="26"/>
      <c r="E88" s="26"/>
      <c r="F88" s="26"/>
      <c r="G88" s="26"/>
      <c r="H88" s="26"/>
      <c r="I88" s="26"/>
      <c r="J88" s="39"/>
      <c r="K88" s="33">
        <v>0</v>
      </c>
      <c r="L88" s="33">
        <v>0</v>
      </c>
      <c r="M88" s="33">
        <v>0</v>
      </c>
      <c r="N88" s="33">
        <v>0</v>
      </c>
      <c r="O88" s="33">
        <v>0</v>
      </c>
      <c r="P88" s="33"/>
      <c r="Q88" s="33">
        <v>0</v>
      </c>
      <c r="R88" s="33">
        <v>0</v>
      </c>
      <c r="S88" s="33">
        <v>0</v>
      </c>
      <c r="T88" s="33">
        <v>0</v>
      </c>
      <c r="U88" s="33">
        <v>0</v>
      </c>
      <c r="V88" s="33">
        <v>0</v>
      </c>
      <c r="W88" s="33">
        <v>0</v>
      </c>
      <c r="X88" s="33">
        <v>0</v>
      </c>
      <c r="Y88" s="62"/>
      <c r="Z88" s="62"/>
      <c r="AA88" s="62"/>
      <c r="AB88" s="62"/>
      <c r="AC88" s="62"/>
      <c r="AD88" s="62"/>
      <c r="AE88" s="62"/>
      <c r="AF88" s="62"/>
      <c r="AG88" s="86"/>
      <c r="AH88" s="65"/>
      <c r="AI88" s="65"/>
      <c r="AK88" s="64"/>
    </row>
    <row r="89" ht="14.25" spans="1:37">
      <c r="A89" s="15" t="s">
        <v>38</v>
      </c>
      <c r="B89" s="25" t="s">
        <v>298</v>
      </c>
      <c r="C89" s="26"/>
      <c r="D89" s="26"/>
      <c r="E89" s="26"/>
      <c r="F89" s="26"/>
      <c r="G89" s="26"/>
      <c r="H89" s="26"/>
      <c r="I89" s="26"/>
      <c r="J89" s="39"/>
      <c r="K89" s="33">
        <v>0</v>
      </c>
      <c r="L89" s="33">
        <v>0</v>
      </c>
      <c r="M89" s="33">
        <v>0</v>
      </c>
      <c r="N89" s="33">
        <v>0</v>
      </c>
      <c r="O89" s="33">
        <v>0</v>
      </c>
      <c r="P89" s="33"/>
      <c r="Q89" s="33">
        <v>0</v>
      </c>
      <c r="R89" s="33">
        <v>0</v>
      </c>
      <c r="S89" s="33">
        <v>0</v>
      </c>
      <c r="T89" s="33">
        <v>0</v>
      </c>
      <c r="U89" s="33">
        <v>0</v>
      </c>
      <c r="V89" s="33">
        <v>0</v>
      </c>
      <c r="W89" s="33">
        <v>0</v>
      </c>
      <c r="X89" s="33">
        <v>0</v>
      </c>
      <c r="Y89" s="62"/>
      <c r="Z89" s="62"/>
      <c r="AA89" s="62"/>
      <c r="AB89" s="62"/>
      <c r="AC89" s="62"/>
      <c r="AD89" s="62"/>
      <c r="AE89" s="62"/>
      <c r="AF89" s="62"/>
      <c r="AG89" s="86"/>
      <c r="AH89" s="65"/>
      <c r="AI89" s="65"/>
      <c r="AK89" s="64"/>
    </row>
    <row r="90" spans="1:37">
      <c r="A90" s="15" t="s">
        <v>38</v>
      </c>
      <c r="B90" s="25" t="s">
        <v>299</v>
      </c>
      <c r="C90" s="26"/>
      <c r="D90" s="26"/>
      <c r="E90" s="26"/>
      <c r="F90" s="26"/>
      <c r="G90" s="26"/>
      <c r="H90" s="26"/>
      <c r="I90" s="26"/>
      <c r="J90" s="39"/>
      <c r="K90" s="33"/>
      <c r="L90" s="33"/>
      <c r="M90" s="33"/>
      <c r="N90" s="33"/>
      <c r="O90" s="33"/>
      <c r="P90" s="33"/>
      <c r="Q90" s="33"/>
      <c r="R90" s="33"/>
      <c r="S90" s="33"/>
      <c r="T90" s="33"/>
      <c r="U90" s="33"/>
      <c r="V90" s="33"/>
      <c r="W90" s="33"/>
      <c r="X90" s="33"/>
      <c r="Y90" s="62"/>
      <c r="Z90" s="62"/>
      <c r="AA90" s="62"/>
      <c r="AB90" s="62"/>
      <c r="AC90" s="62"/>
      <c r="AD90" s="62"/>
      <c r="AE90" s="62"/>
      <c r="AF90" s="62"/>
      <c r="AG90" s="52"/>
      <c r="AH90" s="65"/>
      <c r="AI90" s="65"/>
      <c r="AK90" s="64"/>
    </row>
    <row r="91" spans="1:37">
      <c r="A91" s="15" t="s">
        <v>38</v>
      </c>
      <c r="B91" s="25" t="s">
        <v>300</v>
      </c>
      <c r="C91" s="26"/>
      <c r="D91" s="26"/>
      <c r="E91" s="26"/>
      <c r="F91" s="26"/>
      <c r="G91" s="26"/>
      <c r="H91" s="26"/>
      <c r="I91" s="26"/>
      <c r="J91" s="39"/>
      <c r="K91" s="33">
        <v>0</v>
      </c>
      <c r="L91" s="33">
        <v>0</v>
      </c>
      <c r="M91" s="33">
        <v>0</v>
      </c>
      <c r="N91" s="33">
        <v>0</v>
      </c>
      <c r="O91" s="33">
        <v>0</v>
      </c>
      <c r="P91" s="33"/>
      <c r="Q91" s="33">
        <v>0</v>
      </c>
      <c r="R91" s="33">
        <v>0</v>
      </c>
      <c r="S91" s="33">
        <v>0</v>
      </c>
      <c r="T91" s="33">
        <v>0</v>
      </c>
      <c r="U91" s="33">
        <v>0</v>
      </c>
      <c r="V91" s="33">
        <v>0</v>
      </c>
      <c r="W91" s="33">
        <v>0</v>
      </c>
      <c r="X91" s="33">
        <v>0</v>
      </c>
      <c r="Y91" s="62"/>
      <c r="Z91" s="62"/>
      <c r="AA91" s="62"/>
      <c r="AB91" s="62"/>
      <c r="AC91" s="62"/>
      <c r="AD91" s="62"/>
      <c r="AE91" s="62"/>
      <c r="AF91" s="62"/>
      <c r="AG91" s="52"/>
      <c r="AH91" s="65"/>
      <c r="AI91" s="65"/>
      <c r="AK91" s="64"/>
    </row>
    <row r="92" spans="1:37">
      <c r="A92" s="15" t="s">
        <v>34</v>
      </c>
      <c r="B92" s="25" t="s">
        <v>301</v>
      </c>
      <c r="C92" s="26"/>
      <c r="D92" s="26"/>
      <c r="E92" s="26"/>
      <c r="F92" s="26"/>
      <c r="G92" s="26"/>
      <c r="H92" s="26"/>
      <c r="I92" s="26"/>
      <c r="J92" s="39"/>
      <c r="K92" s="33">
        <f t="shared" ref="K92:O92" si="31">SUM(K93+K95+K102+K103+K104+K108)</f>
        <v>6587.78</v>
      </c>
      <c r="L92" s="33">
        <f t="shared" si="31"/>
        <v>1590</v>
      </c>
      <c r="M92" s="33">
        <f t="shared" si="31"/>
        <v>0</v>
      </c>
      <c r="N92" s="33">
        <f t="shared" si="31"/>
        <v>0</v>
      </c>
      <c r="O92" s="33">
        <f t="shared" si="31"/>
        <v>0</v>
      </c>
      <c r="P92" s="33"/>
      <c r="Q92" s="33">
        <f t="shared" ref="Q92:X92" si="32">SUM(Q93+Q95+Q102+Q103+Q104+Q108)</f>
        <v>3415</v>
      </c>
      <c r="R92" s="33">
        <f t="shared" si="32"/>
        <v>0</v>
      </c>
      <c r="S92" s="33">
        <f t="shared" si="32"/>
        <v>0</v>
      </c>
      <c r="T92" s="33">
        <f t="shared" si="32"/>
        <v>0</v>
      </c>
      <c r="U92" s="33">
        <f t="shared" si="32"/>
        <v>1582.78</v>
      </c>
      <c r="V92" s="33">
        <f t="shared" si="32"/>
        <v>1137</v>
      </c>
      <c r="W92" s="33">
        <f t="shared" si="32"/>
        <v>0</v>
      </c>
      <c r="X92" s="33">
        <f t="shared" si="32"/>
        <v>0</v>
      </c>
      <c r="Y92" s="62"/>
      <c r="Z92" s="62"/>
      <c r="AA92" s="62"/>
      <c r="AB92" s="62"/>
      <c r="AC92" s="62"/>
      <c r="AD92" s="62"/>
      <c r="AE92" s="62"/>
      <c r="AF92" s="62"/>
      <c r="AG92" s="52"/>
      <c r="AH92" s="65"/>
      <c r="AI92" s="65"/>
      <c r="AK92" s="64"/>
    </row>
    <row r="93" spans="1:37">
      <c r="A93" s="15" t="s">
        <v>38</v>
      </c>
      <c r="B93" s="25" t="s">
        <v>302</v>
      </c>
      <c r="C93" s="26"/>
      <c r="D93" s="26"/>
      <c r="E93" s="26"/>
      <c r="F93" s="26"/>
      <c r="G93" s="26"/>
      <c r="H93" s="26"/>
      <c r="I93" s="26"/>
      <c r="J93" s="39"/>
      <c r="K93" s="33">
        <f t="shared" ref="K93:O93" si="33">SUM(K94)</f>
        <v>500</v>
      </c>
      <c r="L93" s="33">
        <f t="shared" si="33"/>
        <v>100</v>
      </c>
      <c r="M93" s="33">
        <f t="shared" si="33"/>
        <v>0</v>
      </c>
      <c r="N93" s="33">
        <f t="shared" si="33"/>
        <v>0</v>
      </c>
      <c r="O93" s="33">
        <f t="shared" si="33"/>
        <v>0</v>
      </c>
      <c r="P93" s="33"/>
      <c r="Q93" s="33">
        <f t="shared" ref="Q93:X93" si="34">SUM(Q94)</f>
        <v>400</v>
      </c>
      <c r="R93" s="33">
        <f t="shared" si="34"/>
        <v>0</v>
      </c>
      <c r="S93" s="33">
        <f t="shared" si="34"/>
        <v>0</v>
      </c>
      <c r="T93" s="33">
        <f t="shared" si="34"/>
        <v>0</v>
      </c>
      <c r="U93" s="33">
        <f t="shared" si="34"/>
        <v>0</v>
      </c>
      <c r="V93" s="33">
        <f t="shared" si="34"/>
        <v>45</v>
      </c>
      <c r="W93" s="33">
        <f t="shared" si="34"/>
        <v>0</v>
      </c>
      <c r="X93" s="33">
        <f t="shared" si="34"/>
        <v>0</v>
      </c>
      <c r="Y93" s="62"/>
      <c r="Z93" s="62"/>
      <c r="AA93" s="62"/>
      <c r="AB93" s="62"/>
      <c r="AC93" s="62"/>
      <c r="AD93" s="62"/>
      <c r="AE93" s="62"/>
      <c r="AF93" s="62"/>
      <c r="AG93" s="52"/>
      <c r="AH93" s="65"/>
      <c r="AI93" s="65"/>
      <c r="AK93" s="64"/>
    </row>
    <row r="94" ht="84" customHeight="1" spans="1:37">
      <c r="A94" s="17">
        <v>28</v>
      </c>
      <c r="B94" s="17" t="s">
        <v>547</v>
      </c>
      <c r="C94" s="17" t="s">
        <v>303</v>
      </c>
      <c r="D94" s="17" t="s">
        <v>548</v>
      </c>
      <c r="E94" s="17" t="s">
        <v>42</v>
      </c>
      <c r="F94" s="17" t="s">
        <v>211</v>
      </c>
      <c r="G94" s="17">
        <v>2021.01</v>
      </c>
      <c r="H94" s="19">
        <v>2021.1</v>
      </c>
      <c r="I94" s="17" t="s">
        <v>549</v>
      </c>
      <c r="J94" s="17" t="s">
        <v>550</v>
      </c>
      <c r="K94" s="17">
        <v>500</v>
      </c>
      <c r="L94" s="17">
        <v>100</v>
      </c>
      <c r="M94" s="17"/>
      <c r="N94" s="17"/>
      <c r="O94" s="17"/>
      <c r="P94" s="17"/>
      <c r="Q94" s="17">
        <v>400</v>
      </c>
      <c r="R94" s="17"/>
      <c r="S94" s="36"/>
      <c r="T94" s="36"/>
      <c r="U94" s="36"/>
      <c r="V94" s="17">
        <v>45</v>
      </c>
      <c r="W94" s="36"/>
      <c r="X94" s="36"/>
      <c r="Y94" s="60" t="s">
        <v>551</v>
      </c>
      <c r="Z94" s="60" t="s">
        <v>552</v>
      </c>
      <c r="AA94" s="56" t="s">
        <v>553</v>
      </c>
      <c r="AB94" s="56" t="s">
        <v>554</v>
      </c>
      <c r="AC94" s="56" t="s">
        <v>553</v>
      </c>
      <c r="AD94" s="56" t="s">
        <v>554</v>
      </c>
      <c r="AE94" s="56" t="s">
        <v>555</v>
      </c>
      <c r="AF94" s="19" t="s">
        <v>556</v>
      </c>
      <c r="AG94" s="47" t="s">
        <v>705</v>
      </c>
      <c r="AH94" s="65"/>
      <c r="AI94" s="65"/>
      <c r="AJ94" s="68"/>
      <c r="AK94" s="69" t="s">
        <v>74</v>
      </c>
    </row>
    <row r="95" spans="1:37">
      <c r="A95" s="15" t="s">
        <v>38</v>
      </c>
      <c r="B95" s="25" t="s">
        <v>304</v>
      </c>
      <c r="C95" s="26"/>
      <c r="D95" s="26"/>
      <c r="E95" s="26"/>
      <c r="F95" s="26"/>
      <c r="G95" s="26"/>
      <c r="H95" s="26"/>
      <c r="I95" s="26"/>
      <c r="J95" s="39"/>
      <c r="K95" s="33">
        <f t="shared" ref="K95:O95" si="35">SUM(K96:K101)</f>
        <v>3572.78</v>
      </c>
      <c r="L95" s="33">
        <f t="shared" si="35"/>
        <v>1390</v>
      </c>
      <c r="M95" s="33">
        <f t="shared" si="35"/>
        <v>0</v>
      </c>
      <c r="N95" s="33">
        <f t="shared" si="35"/>
        <v>0</v>
      </c>
      <c r="O95" s="33">
        <f t="shared" si="35"/>
        <v>0</v>
      </c>
      <c r="P95" s="33"/>
      <c r="Q95" s="33">
        <f t="shared" ref="Q95:X95" si="36">SUM(Q96:Q101)</f>
        <v>600</v>
      </c>
      <c r="R95" s="33">
        <f t="shared" si="36"/>
        <v>0</v>
      </c>
      <c r="S95" s="33">
        <f t="shared" si="36"/>
        <v>0</v>
      </c>
      <c r="T95" s="33">
        <f t="shared" si="36"/>
        <v>0</v>
      </c>
      <c r="U95" s="33">
        <f t="shared" si="36"/>
        <v>1582.78</v>
      </c>
      <c r="V95" s="33">
        <f t="shared" si="36"/>
        <v>958</v>
      </c>
      <c r="W95" s="33">
        <f t="shared" si="36"/>
        <v>0</v>
      </c>
      <c r="X95" s="33">
        <f t="shared" si="36"/>
        <v>0</v>
      </c>
      <c r="Y95" s="62"/>
      <c r="Z95" s="62"/>
      <c r="AA95" s="62"/>
      <c r="AB95" s="62"/>
      <c r="AC95" s="62"/>
      <c r="AD95" s="62"/>
      <c r="AE95" s="62"/>
      <c r="AF95" s="62"/>
      <c r="AG95" s="52"/>
      <c r="AH95" s="65"/>
      <c r="AI95" s="65"/>
      <c r="AK95" s="64"/>
    </row>
    <row r="96" ht="42.75" spans="1:37">
      <c r="A96" s="17">
        <v>29</v>
      </c>
      <c r="B96" s="17" t="s">
        <v>557</v>
      </c>
      <c r="C96" s="17" t="str">
        <f>F96</f>
        <v>水利</v>
      </c>
      <c r="D96" s="17" t="s">
        <v>313</v>
      </c>
      <c r="E96" s="17" t="s">
        <v>42</v>
      </c>
      <c r="F96" s="24" t="s">
        <v>211</v>
      </c>
      <c r="G96" s="17">
        <v>2021.01</v>
      </c>
      <c r="H96" s="19">
        <v>2021.1</v>
      </c>
      <c r="I96" s="17" t="s">
        <v>314</v>
      </c>
      <c r="J96" s="17" t="s">
        <v>315</v>
      </c>
      <c r="K96" s="17">
        <v>864.4</v>
      </c>
      <c r="L96" s="17">
        <v>300</v>
      </c>
      <c r="M96" s="35"/>
      <c r="N96" s="35"/>
      <c r="O96" s="35"/>
      <c r="P96" s="35"/>
      <c r="Q96" s="19"/>
      <c r="R96" s="19"/>
      <c r="S96" s="35"/>
      <c r="T96" s="35"/>
      <c r="U96" s="35">
        <v>564.4</v>
      </c>
      <c r="V96" s="46">
        <v>26</v>
      </c>
      <c r="W96" s="20"/>
      <c r="X96" s="20"/>
      <c r="Y96" s="17" t="s">
        <v>316</v>
      </c>
      <c r="Z96" s="17" t="s">
        <v>317</v>
      </c>
      <c r="AA96" s="17" t="s">
        <v>215</v>
      </c>
      <c r="AB96" s="17" t="s">
        <v>217</v>
      </c>
      <c r="AC96" s="17" t="s">
        <v>215</v>
      </c>
      <c r="AD96" s="17" t="s">
        <v>217</v>
      </c>
      <c r="AE96" s="17" t="s">
        <v>218</v>
      </c>
      <c r="AF96" s="17" t="s">
        <v>219</v>
      </c>
      <c r="AG96" s="47" t="s">
        <v>705</v>
      </c>
      <c r="AH96" s="66"/>
      <c r="AI96" s="67" t="s">
        <v>220</v>
      </c>
      <c r="AJ96" s="68"/>
      <c r="AK96" s="69" t="s">
        <v>74</v>
      </c>
    </row>
    <row r="97" ht="42.75" spans="1:37">
      <c r="A97" s="17">
        <v>37</v>
      </c>
      <c r="B97" s="17" t="s">
        <v>558</v>
      </c>
      <c r="C97" s="17" t="str">
        <f>F97</f>
        <v>水利</v>
      </c>
      <c r="D97" s="17" t="s">
        <v>319</v>
      </c>
      <c r="E97" s="17" t="s">
        <v>42</v>
      </c>
      <c r="F97" s="24" t="s">
        <v>211</v>
      </c>
      <c r="G97" s="17">
        <v>2021.01</v>
      </c>
      <c r="H97" s="19">
        <v>2021.1</v>
      </c>
      <c r="I97" s="17" t="s">
        <v>320</v>
      </c>
      <c r="J97" s="17" t="s">
        <v>321</v>
      </c>
      <c r="K97" s="17">
        <v>600</v>
      </c>
      <c r="L97" s="17"/>
      <c r="M97" s="35"/>
      <c r="N97" s="35"/>
      <c r="O97" s="35"/>
      <c r="P97" s="35"/>
      <c r="Q97" s="35">
        <v>600</v>
      </c>
      <c r="R97" s="35"/>
      <c r="S97" s="35"/>
      <c r="T97" s="35"/>
      <c r="U97" s="35"/>
      <c r="V97" s="46">
        <v>120</v>
      </c>
      <c r="W97" s="20"/>
      <c r="X97" s="20"/>
      <c r="Y97" s="17" t="s">
        <v>322</v>
      </c>
      <c r="Z97" s="17" t="s">
        <v>323</v>
      </c>
      <c r="AA97" s="17" t="s">
        <v>215</v>
      </c>
      <c r="AB97" s="17" t="s">
        <v>217</v>
      </c>
      <c r="AC97" s="17" t="s">
        <v>215</v>
      </c>
      <c r="AD97" s="17" t="s">
        <v>217</v>
      </c>
      <c r="AE97" s="17" t="s">
        <v>218</v>
      </c>
      <c r="AF97" s="17" t="s">
        <v>219</v>
      </c>
      <c r="AG97" s="47" t="s">
        <v>54</v>
      </c>
      <c r="AH97" s="66"/>
      <c r="AI97" s="67" t="s">
        <v>220</v>
      </c>
      <c r="AK97" s="73" t="s">
        <v>74</v>
      </c>
    </row>
    <row r="98" ht="47.1" customHeight="1" spans="1:37">
      <c r="A98" s="17">
        <v>30</v>
      </c>
      <c r="B98" s="17" t="s">
        <v>559</v>
      </c>
      <c r="C98" s="17" t="s">
        <v>211</v>
      </c>
      <c r="D98" s="17" t="s">
        <v>560</v>
      </c>
      <c r="E98" s="17" t="s">
        <v>42</v>
      </c>
      <c r="F98" s="24"/>
      <c r="G98" s="17">
        <v>2021.01</v>
      </c>
      <c r="H98" s="19">
        <v>2021.1</v>
      </c>
      <c r="I98" s="17" t="s">
        <v>561</v>
      </c>
      <c r="J98" s="17" t="s">
        <v>562</v>
      </c>
      <c r="K98" s="17">
        <v>40</v>
      </c>
      <c r="L98" s="17">
        <v>40</v>
      </c>
      <c r="M98" s="35"/>
      <c r="N98" s="42"/>
      <c r="O98" s="35"/>
      <c r="P98" s="35"/>
      <c r="Q98" s="19"/>
      <c r="R98" s="19"/>
      <c r="S98" s="35"/>
      <c r="T98" s="35"/>
      <c r="U98" s="35"/>
      <c r="V98" s="21">
        <v>30</v>
      </c>
      <c r="W98" s="20"/>
      <c r="X98" s="20"/>
      <c r="Y98" s="19" t="s">
        <v>563</v>
      </c>
      <c r="Z98" s="19" t="s">
        <v>564</v>
      </c>
      <c r="AA98" s="17" t="s">
        <v>166</v>
      </c>
      <c r="AB98" s="17" t="s">
        <v>167</v>
      </c>
      <c r="AC98" s="17" t="s">
        <v>215</v>
      </c>
      <c r="AD98" s="17" t="s">
        <v>217</v>
      </c>
      <c r="AE98" s="17" t="s">
        <v>218</v>
      </c>
      <c r="AF98" s="17" t="s">
        <v>219</v>
      </c>
      <c r="AG98" s="47" t="s">
        <v>705</v>
      </c>
      <c r="AH98" s="66"/>
      <c r="AI98" s="67"/>
      <c r="AJ98" s="68"/>
      <c r="AK98" s="69"/>
    </row>
    <row r="99" ht="47.1" customHeight="1" spans="1:37">
      <c r="A99" s="17">
        <v>31</v>
      </c>
      <c r="B99" s="17" t="s">
        <v>565</v>
      </c>
      <c r="C99" s="17" t="s">
        <v>211</v>
      </c>
      <c r="D99" s="17" t="s">
        <v>566</v>
      </c>
      <c r="E99" s="17" t="s">
        <v>567</v>
      </c>
      <c r="F99" s="24"/>
      <c r="G99" s="17">
        <v>2021.01</v>
      </c>
      <c r="H99" s="19">
        <v>2021.1</v>
      </c>
      <c r="I99" s="17" t="s">
        <v>568</v>
      </c>
      <c r="J99" s="17" t="s">
        <v>569</v>
      </c>
      <c r="K99" s="17">
        <v>150</v>
      </c>
      <c r="L99" s="17">
        <v>150</v>
      </c>
      <c r="M99" s="35"/>
      <c r="N99" s="42"/>
      <c r="O99" s="35"/>
      <c r="P99" s="35"/>
      <c r="Q99" s="19"/>
      <c r="R99" s="19"/>
      <c r="S99" s="35"/>
      <c r="T99" s="35"/>
      <c r="U99" s="35"/>
      <c r="V99" s="21">
        <v>9</v>
      </c>
      <c r="W99" s="20"/>
      <c r="X99" s="20"/>
      <c r="Y99" s="34" t="s">
        <v>570</v>
      </c>
      <c r="Z99" s="34" t="s">
        <v>570</v>
      </c>
      <c r="AA99" s="17" t="s">
        <v>140</v>
      </c>
      <c r="AB99" s="17" t="s">
        <v>473</v>
      </c>
      <c r="AC99" s="17" t="s">
        <v>215</v>
      </c>
      <c r="AD99" s="17" t="s">
        <v>217</v>
      </c>
      <c r="AE99" s="17" t="s">
        <v>218</v>
      </c>
      <c r="AF99" s="17" t="s">
        <v>219</v>
      </c>
      <c r="AG99" s="47" t="s">
        <v>705</v>
      </c>
      <c r="AH99" s="66"/>
      <c r="AI99" s="67"/>
      <c r="AJ99" s="68"/>
      <c r="AK99" s="69" t="s">
        <v>74</v>
      </c>
    </row>
    <row r="100" ht="47.1" customHeight="1" spans="1:37">
      <c r="A100" s="17">
        <v>32</v>
      </c>
      <c r="B100" s="17" t="s">
        <v>571</v>
      </c>
      <c r="C100" s="17" t="s">
        <v>211</v>
      </c>
      <c r="D100" s="17" t="s">
        <v>572</v>
      </c>
      <c r="E100" s="17" t="s">
        <v>567</v>
      </c>
      <c r="F100" s="24"/>
      <c r="G100" s="17">
        <v>2021.01</v>
      </c>
      <c r="H100" s="19">
        <v>2021.1</v>
      </c>
      <c r="I100" s="17" t="s">
        <v>573</v>
      </c>
      <c r="J100" s="17" t="s">
        <v>574</v>
      </c>
      <c r="K100" s="17">
        <v>300</v>
      </c>
      <c r="L100" s="17">
        <v>300</v>
      </c>
      <c r="M100" s="35"/>
      <c r="N100" s="42"/>
      <c r="O100" s="35"/>
      <c r="P100" s="35"/>
      <c r="Q100" s="19"/>
      <c r="R100" s="19"/>
      <c r="S100" s="35"/>
      <c r="T100" s="35"/>
      <c r="U100" s="35"/>
      <c r="V100" s="21">
        <v>586</v>
      </c>
      <c r="W100" s="20"/>
      <c r="X100" s="20"/>
      <c r="Y100" s="34" t="s">
        <v>570</v>
      </c>
      <c r="Z100" s="60" t="s">
        <v>575</v>
      </c>
      <c r="AA100" s="17" t="s">
        <v>215</v>
      </c>
      <c r="AB100" s="17" t="s">
        <v>217</v>
      </c>
      <c r="AC100" s="17" t="s">
        <v>215</v>
      </c>
      <c r="AD100" s="34" t="s">
        <v>217</v>
      </c>
      <c r="AE100" s="83" t="s">
        <v>218</v>
      </c>
      <c r="AF100" s="41" t="s">
        <v>219</v>
      </c>
      <c r="AG100" s="47" t="s">
        <v>705</v>
      </c>
      <c r="AH100" s="66"/>
      <c r="AI100" s="67"/>
      <c r="AJ100" s="68"/>
      <c r="AK100" s="69" t="s">
        <v>74</v>
      </c>
    </row>
    <row r="101" ht="47.1" customHeight="1" spans="1:37">
      <c r="A101" s="17">
        <v>33</v>
      </c>
      <c r="B101" s="17" t="s">
        <v>576</v>
      </c>
      <c r="C101" s="17" t="s">
        <v>211</v>
      </c>
      <c r="D101" s="75" t="s">
        <v>331</v>
      </c>
      <c r="E101" s="17" t="s">
        <v>42</v>
      </c>
      <c r="F101" s="76"/>
      <c r="G101" s="17">
        <v>2021.01</v>
      </c>
      <c r="H101" s="19">
        <v>2021.1</v>
      </c>
      <c r="I101" s="79" t="s">
        <v>332</v>
      </c>
      <c r="J101" s="75" t="s">
        <v>333</v>
      </c>
      <c r="K101" s="79">
        <v>1618.38</v>
      </c>
      <c r="L101" s="17">
        <v>600</v>
      </c>
      <c r="M101" s="35"/>
      <c r="N101" s="42"/>
      <c r="O101" s="35"/>
      <c r="P101" s="35"/>
      <c r="Q101" s="19"/>
      <c r="R101" s="19"/>
      <c r="S101" s="35"/>
      <c r="T101" s="35"/>
      <c r="U101" s="35">
        <v>1018.38</v>
      </c>
      <c r="V101" s="23">
        <v>187</v>
      </c>
      <c r="W101" s="20"/>
      <c r="X101" s="20"/>
      <c r="Y101" s="60" t="s">
        <v>577</v>
      </c>
      <c r="Z101" s="59" t="s">
        <v>335</v>
      </c>
      <c r="AA101" s="84" t="s">
        <v>215</v>
      </c>
      <c r="AB101" s="17" t="s">
        <v>217</v>
      </c>
      <c r="AC101" s="85" t="s">
        <v>215</v>
      </c>
      <c r="AD101" s="86" t="s">
        <v>217</v>
      </c>
      <c r="AE101" s="83" t="s">
        <v>218</v>
      </c>
      <c r="AF101" s="41" t="s">
        <v>219</v>
      </c>
      <c r="AG101" s="47" t="s">
        <v>705</v>
      </c>
      <c r="AH101" s="91"/>
      <c r="AI101" s="92"/>
      <c r="AJ101" s="93"/>
      <c r="AK101" s="94" t="s">
        <v>74</v>
      </c>
    </row>
    <row r="102" spans="1:37">
      <c r="A102" s="15" t="s">
        <v>38</v>
      </c>
      <c r="B102" s="16" t="s">
        <v>347</v>
      </c>
      <c r="C102" s="16"/>
      <c r="D102" s="16"/>
      <c r="E102" s="16"/>
      <c r="F102" s="16"/>
      <c r="G102" s="16"/>
      <c r="H102" s="16"/>
      <c r="I102" s="16"/>
      <c r="J102" s="16"/>
      <c r="K102" s="33"/>
      <c r="L102" s="33"/>
      <c r="M102" s="33"/>
      <c r="N102" s="33"/>
      <c r="O102" s="33"/>
      <c r="P102" s="33"/>
      <c r="Q102" s="33"/>
      <c r="R102" s="33"/>
      <c r="S102" s="33"/>
      <c r="T102" s="33"/>
      <c r="U102" s="33"/>
      <c r="V102" s="33"/>
      <c r="W102" s="33"/>
      <c r="X102" s="33"/>
      <c r="Y102" s="52"/>
      <c r="Z102" s="52"/>
      <c r="AA102" s="52"/>
      <c r="AB102" s="52"/>
      <c r="AC102" s="53"/>
      <c r="AD102" s="54"/>
      <c r="AE102" s="55"/>
      <c r="AF102" s="52"/>
      <c r="AG102" s="52"/>
      <c r="AH102" s="65"/>
      <c r="AI102" s="65"/>
      <c r="AK102" s="64"/>
    </row>
    <row r="103" spans="1:37">
      <c r="A103" s="15" t="s">
        <v>38</v>
      </c>
      <c r="B103" s="16" t="s">
        <v>348</v>
      </c>
      <c r="C103" s="16"/>
      <c r="D103" s="16"/>
      <c r="E103" s="16"/>
      <c r="F103" s="16"/>
      <c r="G103" s="16"/>
      <c r="H103" s="16"/>
      <c r="I103" s="16"/>
      <c r="J103" s="16"/>
      <c r="K103" s="33"/>
      <c r="L103" s="33"/>
      <c r="M103" s="33"/>
      <c r="N103" s="33"/>
      <c r="O103" s="33"/>
      <c r="P103" s="33"/>
      <c r="Q103" s="33"/>
      <c r="R103" s="33"/>
      <c r="S103" s="33"/>
      <c r="T103" s="33"/>
      <c r="U103" s="33"/>
      <c r="V103" s="33"/>
      <c r="W103" s="33"/>
      <c r="X103" s="33"/>
      <c r="Y103" s="52"/>
      <c r="Z103" s="52"/>
      <c r="AA103" s="52"/>
      <c r="AB103" s="52"/>
      <c r="AC103" s="53"/>
      <c r="AD103" s="54"/>
      <c r="AE103" s="55"/>
      <c r="AF103" s="52"/>
      <c r="AG103" s="52"/>
      <c r="AH103" s="65"/>
      <c r="AI103" s="65"/>
      <c r="AK103" s="64"/>
    </row>
    <row r="104" spans="1:37">
      <c r="A104" s="15" t="s">
        <v>38</v>
      </c>
      <c r="B104" s="16" t="s">
        <v>578</v>
      </c>
      <c r="C104" s="16"/>
      <c r="D104" s="16"/>
      <c r="E104" s="16"/>
      <c r="F104" s="16"/>
      <c r="G104" s="16"/>
      <c r="H104" s="16"/>
      <c r="I104" s="16"/>
      <c r="J104" s="16"/>
      <c r="K104" s="33">
        <f t="shared" ref="K104:X104" si="37">SUM(K105:K107)</f>
        <v>1945</v>
      </c>
      <c r="L104" s="33">
        <f t="shared" si="37"/>
        <v>100</v>
      </c>
      <c r="M104" s="33">
        <f t="shared" si="37"/>
        <v>0</v>
      </c>
      <c r="N104" s="33">
        <f t="shared" si="37"/>
        <v>0</v>
      </c>
      <c r="O104" s="33">
        <f t="shared" si="37"/>
        <v>0</v>
      </c>
      <c r="P104" s="33">
        <f t="shared" si="37"/>
        <v>0</v>
      </c>
      <c r="Q104" s="33">
        <f t="shared" si="37"/>
        <v>1845</v>
      </c>
      <c r="R104" s="33">
        <f t="shared" si="37"/>
        <v>0</v>
      </c>
      <c r="S104" s="33">
        <f t="shared" si="37"/>
        <v>0</v>
      </c>
      <c r="T104" s="33">
        <f t="shared" si="37"/>
        <v>0</v>
      </c>
      <c r="U104" s="33">
        <f t="shared" si="37"/>
        <v>0</v>
      </c>
      <c r="V104" s="33">
        <f t="shared" si="37"/>
        <v>81</v>
      </c>
      <c r="W104" s="33">
        <f t="shared" si="37"/>
        <v>0</v>
      </c>
      <c r="X104" s="33">
        <f t="shared" si="37"/>
        <v>0</v>
      </c>
      <c r="Y104" s="52"/>
      <c r="Z104" s="52"/>
      <c r="AA104" s="52"/>
      <c r="AB104" s="52"/>
      <c r="AC104" s="53"/>
      <c r="AD104" s="54"/>
      <c r="AE104" s="55"/>
      <c r="AF104" s="52"/>
      <c r="AG104" s="52"/>
      <c r="AH104" s="65"/>
      <c r="AI104" s="65"/>
      <c r="AK104" s="64"/>
    </row>
    <row r="105" ht="57" customHeight="1" spans="1:37">
      <c r="A105" s="17">
        <v>42</v>
      </c>
      <c r="B105" s="17" t="s">
        <v>579</v>
      </c>
      <c r="C105" s="17" t="str">
        <f>F105</f>
        <v>水利</v>
      </c>
      <c r="D105" s="34" t="s">
        <v>707</v>
      </c>
      <c r="E105" s="17" t="s">
        <v>42</v>
      </c>
      <c r="F105" s="77" t="s">
        <v>211</v>
      </c>
      <c r="G105" s="17">
        <v>2021.01</v>
      </c>
      <c r="H105" s="19">
        <v>2021.1</v>
      </c>
      <c r="I105" s="34" t="s">
        <v>581</v>
      </c>
      <c r="J105" s="34" t="s">
        <v>582</v>
      </c>
      <c r="K105" s="17">
        <v>1000</v>
      </c>
      <c r="L105" s="17"/>
      <c r="M105" s="35"/>
      <c r="N105" s="20"/>
      <c r="O105" s="20"/>
      <c r="P105" s="20"/>
      <c r="Q105" s="20">
        <v>1000</v>
      </c>
      <c r="R105" s="73"/>
      <c r="S105" s="20"/>
      <c r="T105" s="20"/>
      <c r="U105" s="35"/>
      <c r="V105" s="81">
        <v>36</v>
      </c>
      <c r="W105" s="20"/>
      <c r="X105" s="20"/>
      <c r="Y105" s="60" t="s">
        <v>179</v>
      </c>
      <c r="Z105" s="60" t="s">
        <v>583</v>
      </c>
      <c r="AA105" s="34" t="s">
        <v>215</v>
      </c>
      <c r="AB105" s="34" t="s">
        <v>584</v>
      </c>
      <c r="AC105" s="57" t="s">
        <v>215</v>
      </c>
      <c r="AD105" s="34" t="s">
        <v>217</v>
      </c>
      <c r="AE105" s="83" t="s">
        <v>218</v>
      </c>
      <c r="AF105" s="41" t="s">
        <v>219</v>
      </c>
      <c r="AG105" s="47"/>
      <c r="AH105" s="70"/>
      <c r="AI105" s="67"/>
      <c r="AK105" s="73" t="s">
        <v>74</v>
      </c>
    </row>
    <row r="106" ht="57" customHeight="1" spans="1:37">
      <c r="A106" s="17">
        <v>43</v>
      </c>
      <c r="B106" s="17" t="s">
        <v>585</v>
      </c>
      <c r="C106" s="17" t="s">
        <v>211</v>
      </c>
      <c r="D106" s="34" t="s">
        <v>586</v>
      </c>
      <c r="E106" s="17" t="s">
        <v>42</v>
      </c>
      <c r="F106" s="77" t="s">
        <v>211</v>
      </c>
      <c r="G106" s="17">
        <v>2021.01</v>
      </c>
      <c r="H106" s="19">
        <v>2021.1</v>
      </c>
      <c r="I106" s="34" t="s">
        <v>267</v>
      </c>
      <c r="J106" s="34" t="s">
        <v>587</v>
      </c>
      <c r="K106" s="17">
        <v>245</v>
      </c>
      <c r="L106" s="17"/>
      <c r="M106" s="35"/>
      <c r="N106" s="20"/>
      <c r="O106" s="20"/>
      <c r="P106" s="20"/>
      <c r="Q106" s="17">
        <v>245</v>
      </c>
      <c r="R106" s="73"/>
      <c r="S106" s="20"/>
      <c r="T106" s="20"/>
      <c r="U106" s="35"/>
      <c r="V106" s="81">
        <v>24</v>
      </c>
      <c r="W106" s="20"/>
      <c r="X106" s="20"/>
      <c r="Y106" s="60" t="s">
        <v>179</v>
      </c>
      <c r="Z106" s="60" t="s">
        <v>583</v>
      </c>
      <c r="AA106" s="34" t="s">
        <v>215</v>
      </c>
      <c r="AB106" s="34" t="s">
        <v>584</v>
      </c>
      <c r="AC106" s="57" t="s">
        <v>215</v>
      </c>
      <c r="AD106" s="34" t="s">
        <v>217</v>
      </c>
      <c r="AE106" s="83" t="s">
        <v>218</v>
      </c>
      <c r="AF106" s="41" t="s">
        <v>219</v>
      </c>
      <c r="AG106" s="47"/>
      <c r="AH106" s="70"/>
      <c r="AI106" s="67"/>
      <c r="AK106" s="73"/>
    </row>
    <row r="107" ht="57" customHeight="1" spans="1:37">
      <c r="A107" s="17">
        <v>34</v>
      </c>
      <c r="B107" s="17" t="s">
        <v>588</v>
      </c>
      <c r="C107" s="17" t="s">
        <v>211</v>
      </c>
      <c r="D107" s="34" t="s">
        <v>589</v>
      </c>
      <c r="E107" s="17" t="s">
        <v>42</v>
      </c>
      <c r="F107" s="77" t="s">
        <v>211</v>
      </c>
      <c r="G107" s="17">
        <v>2021.01</v>
      </c>
      <c r="H107" s="19">
        <v>2021.1</v>
      </c>
      <c r="I107" s="34" t="s">
        <v>590</v>
      </c>
      <c r="J107" s="34" t="s">
        <v>591</v>
      </c>
      <c r="K107" s="17">
        <v>700</v>
      </c>
      <c r="L107" s="17">
        <v>100</v>
      </c>
      <c r="M107" s="35"/>
      <c r="N107" s="20"/>
      <c r="O107" s="20"/>
      <c r="P107" s="20"/>
      <c r="Q107" s="17">
        <v>600</v>
      </c>
      <c r="R107" s="73"/>
      <c r="S107" s="20"/>
      <c r="T107" s="20"/>
      <c r="U107" s="35"/>
      <c r="V107" s="81">
        <v>21</v>
      </c>
      <c r="W107" s="20"/>
      <c r="X107" s="20"/>
      <c r="Y107" s="60" t="s">
        <v>583</v>
      </c>
      <c r="Z107" s="60" t="s">
        <v>583</v>
      </c>
      <c r="AA107" s="34" t="s">
        <v>215</v>
      </c>
      <c r="AB107" s="34" t="s">
        <v>584</v>
      </c>
      <c r="AC107" s="57" t="s">
        <v>215</v>
      </c>
      <c r="AD107" s="34" t="s">
        <v>217</v>
      </c>
      <c r="AE107" s="83" t="s">
        <v>218</v>
      </c>
      <c r="AF107" s="41" t="s">
        <v>219</v>
      </c>
      <c r="AG107" s="47" t="s">
        <v>705</v>
      </c>
      <c r="AH107" s="70"/>
      <c r="AI107" s="67"/>
      <c r="AJ107" s="68"/>
      <c r="AK107" s="69"/>
    </row>
    <row r="108" spans="1:37">
      <c r="A108" s="15" t="s">
        <v>38</v>
      </c>
      <c r="B108" s="16" t="s">
        <v>368</v>
      </c>
      <c r="C108" s="16"/>
      <c r="D108" s="16"/>
      <c r="E108" s="16"/>
      <c r="F108" s="16"/>
      <c r="G108" s="16"/>
      <c r="H108" s="16"/>
      <c r="I108" s="16"/>
      <c r="J108" s="16"/>
      <c r="K108" s="33">
        <f t="shared" ref="K108:V108" si="38">SUM(K109:K110)</f>
        <v>570</v>
      </c>
      <c r="L108" s="33">
        <f t="shared" si="38"/>
        <v>0</v>
      </c>
      <c r="M108" s="33">
        <f t="shared" si="38"/>
        <v>0</v>
      </c>
      <c r="N108" s="33">
        <f t="shared" si="38"/>
        <v>0</v>
      </c>
      <c r="O108" s="33">
        <f t="shared" si="38"/>
        <v>0</v>
      </c>
      <c r="P108" s="33">
        <f t="shared" si="38"/>
        <v>0</v>
      </c>
      <c r="Q108" s="33">
        <f t="shared" si="38"/>
        <v>570</v>
      </c>
      <c r="R108" s="33">
        <f t="shared" si="38"/>
        <v>0</v>
      </c>
      <c r="S108" s="33">
        <f t="shared" si="38"/>
        <v>0</v>
      </c>
      <c r="T108" s="33">
        <f t="shared" si="38"/>
        <v>0</v>
      </c>
      <c r="U108" s="33">
        <f t="shared" si="38"/>
        <v>0</v>
      </c>
      <c r="V108" s="33">
        <f t="shared" si="38"/>
        <v>53</v>
      </c>
      <c r="W108" s="33">
        <f>SUM(W109:W109)</f>
        <v>0</v>
      </c>
      <c r="X108" s="33">
        <f>SUM(X109:X109)</f>
        <v>0</v>
      </c>
      <c r="Y108" s="52"/>
      <c r="Z108" s="52"/>
      <c r="AA108" s="52"/>
      <c r="AB108" s="52"/>
      <c r="AC108" s="53"/>
      <c r="AD108" s="54"/>
      <c r="AE108" s="55"/>
      <c r="AF108" s="52"/>
      <c r="AG108" s="52"/>
      <c r="AH108" s="65"/>
      <c r="AI108" s="65"/>
      <c r="AK108" s="64"/>
    </row>
    <row r="109" ht="102.9" customHeight="1" spans="1:37">
      <c r="A109" s="17">
        <v>45</v>
      </c>
      <c r="B109" s="17" t="s">
        <v>592</v>
      </c>
      <c r="C109" s="17" t="s">
        <v>289</v>
      </c>
      <c r="D109" s="17" t="s">
        <v>369</v>
      </c>
      <c r="E109" s="17" t="s">
        <v>42</v>
      </c>
      <c r="F109" s="18"/>
      <c r="G109" s="17">
        <v>2021.01</v>
      </c>
      <c r="H109" s="19">
        <v>2021.1</v>
      </c>
      <c r="I109" s="17" t="s">
        <v>365</v>
      </c>
      <c r="J109" s="56" t="s">
        <v>370</v>
      </c>
      <c r="K109" s="21">
        <v>320</v>
      </c>
      <c r="L109" s="21"/>
      <c r="M109" s="80"/>
      <c r="N109" s="17"/>
      <c r="O109" s="17"/>
      <c r="P109" s="17"/>
      <c r="Q109" s="40">
        <v>320</v>
      </c>
      <c r="R109" s="40"/>
      <c r="S109" s="19"/>
      <c r="T109" s="19"/>
      <c r="U109" s="19"/>
      <c r="V109" s="40">
        <v>26</v>
      </c>
      <c r="W109" s="17"/>
      <c r="X109" s="20"/>
      <c r="Y109" s="60" t="s">
        <v>377</v>
      </c>
      <c r="Z109" s="60" t="s">
        <v>593</v>
      </c>
      <c r="AA109" s="34" t="s">
        <v>135</v>
      </c>
      <c r="AB109" s="17" t="s">
        <v>136</v>
      </c>
      <c r="AC109" s="57" t="s">
        <v>294</v>
      </c>
      <c r="AD109" s="34" t="s">
        <v>295</v>
      </c>
      <c r="AE109" s="83" t="s">
        <v>296</v>
      </c>
      <c r="AF109" s="34" t="s">
        <v>297</v>
      </c>
      <c r="AG109" s="47"/>
      <c r="AH109" s="70"/>
      <c r="AI109" s="67"/>
      <c r="AK109" s="73" t="s">
        <v>74</v>
      </c>
    </row>
    <row r="110" ht="78" customHeight="1" spans="1:37">
      <c r="A110" s="17">
        <v>46</v>
      </c>
      <c r="B110" s="17" t="s">
        <v>594</v>
      </c>
      <c r="C110" s="17" t="s">
        <v>289</v>
      </c>
      <c r="D110" s="21" t="s">
        <v>595</v>
      </c>
      <c r="E110" s="21" t="s">
        <v>42</v>
      </c>
      <c r="F110" s="23"/>
      <c r="G110" s="17">
        <v>2021.01</v>
      </c>
      <c r="H110" s="19">
        <v>2021.1</v>
      </c>
      <c r="I110" s="21" t="s">
        <v>384</v>
      </c>
      <c r="J110" s="41" t="s">
        <v>596</v>
      </c>
      <c r="K110" s="21">
        <v>250</v>
      </c>
      <c r="L110" s="17"/>
      <c r="M110" s="19"/>
      <c r="N110" s="19"/>
      <c r="O110" s="19"/>
      <c r="P110" s="19"/>
      <c r="Q110" s="19">
        <v>250</v>
      </c>
      <c r="R110" s="19"/>
      <c r="S110" s="19"/>
      <c r="T110" s="19"/>
      <c r="U110" s="19"/>
      <c r="V110" s="21">
        <v>27</v>
      </c>
      <c r="W110" s="17"/>
      <c r="X110" s="17"/>
      <c r="Y110" s="60" t="s">
        <v>377</v>
      </c>
      <c r="Z110" s="60" t="s">
        <v>377</v>
      </c>
      <c r="AA110" s="34" t="s">
        <v>135</v>
      </c>
      <c r="AB110" s="17" t="s">
        <v>136</v>
      </c>
      <c r="AC110" s="57" t="s">
        <v>294</v>
      </c>
      <c r="AD110" s="34" t="s">
        <v>295</v>
      </c>
      <c r="AE110" s="83" t="s">
        <v>296</v>
      </c>
      <c r="AF110" s="34" t="s">
        <v>297</v>
      </c>
      <c r="AG110" s="47"/>
      <c r="AH110" s="70"/>
      <c r="AI110" s="67"/>
      <c r="AK110" s="73" t="s">
        <v>74</v>
      </c>
    </row>
    <row r="111" spans="1:37">
      <c r="A111" s="15">
        <v>20</v>
      </c>
      <c r="B111" s="16" t="s">
        <v>371</v>
      </c>
      <c r="C111" s="16"/>
      <c r="D111" s="16"/>
      <c r="E111" s="16"/>
      <c r="F111" s="16"/>
      <c r="G111" s="16"/>
      <c r="H111" s="16"/>
      <c r="I111" s="16"/>
      <c r="J111" s="16"/>
      <c r="K111" s="33">
        <f t="shared" ref="K111:O111" si="39">SUM(K112+K113+K114+K115)</f>
        <v>0</v>
      </c>
      <c r="L111" s="33">
        <f t="shared" si="39"/>
        <v>0</v>
      </c>
      <c r="M111" s="33">
        <f t="shared" si="39"/>
        <v>0</v>
      </c>
      <c r="N111" s="33">
        <f t="shared" si="39"/>
        <v>0</v>
      </c>
      <c r="O111" s="33">
        <f t="shared" si="39"/>
        <v>0</v>
      </c>
      <c r="P111" s="33"/>
      <c r="Q111" s="33">
        <f t="shared" ref="Q111:X111" si="40">SUM(Q112+Q113+Q114+Q115)</f>
        <v>0</v>
      </c>
      <c r="R111" s="33">
        <f t="shared" si="40"/>
        <v>0</v>
      </c>
      <c r="S111" s="33">
        <f t="shared" si="40"/>
        <v>0</v>
      </c>
      <c r="T111" s="33">
        <f t="shared" si="40"/>
        <v>0</v>
      </c>
      <c r="U111" s="33">
        <f t="shared" si="40"/>
        <v>0</v>
      </c>
      <c r="V111" s="33">
        <f t="shared" si="40"/>
        <v>27</v>
      </c>
      <c r="W111" s="33">
        <f t="shared" si="40"/>
        <v>0</v>
      </c>
      <c r="X111" s="33">
        <f t="shared" si="40"/>
        <v>0</v>
      </c>
      <c r="Y111" s="52"/>
      <c r="Z111" s="52"/>
      <c r="AA111" s="52"/>
      <c r="AB111" s="52"/>
      <c r="AC111" s="53"/>
      <c r="AD111" s="54"/>
      <c r="AE111" s="55"/>
      <c r="AF111" s="52"/>
      <c r="AG111" s="52"/>
      <c r="AH111" s="65"/>
      <c r="AI111" s="65"/>
      <c r="AK111" s="64"/>
    </row>
    <row r="112" spans="1:37">
      <c r="A112" s="15" t="s">
        <v>38</v>
      </c>
      <c r="B112" s="16" t="s">
        <v>372</v>
      </c>
      <c r="C112" s="16"/>
      <c r="D112" s="16"/>
      <c r="E112" s="16"/>
      <c r="F112" s="16"/>
      <c r="G112" s="16"/>
      <c r="H112" s="16"/>
      <c r="I112" s="16"/>
      <c r="J112" s="16"/>
      <c r="K112" s="33">
        <v>0</v>
      </c>
      <c r="L112" s="33">
        <f t="shared" ref="L112:O112" si="41">SUM(L110:L110)</f>
        <v>0</v>
      </c>
      <c r="M112" s="33">
        <f t="shared" si="41"/>
        <v>0</v>
      </c>
      <c r="N112" s="33">
        <f t="shared" si="41"/>
        <v>0</v>
      </c>
      <c r="O112" s="33">
        <f t="shared" si="41"/>
        <v>0</v>
      </c>
      <c r="P112" s="33"/>
      <c r="Q112" s="33">
        <v>0</v>
      </c>
      <c r="R112" s="33">
        <f t="shared" ref="R112:X112" si="42">SUM(R110:R110)</f>
        <v>0</v>
      </c>
      <c r="S112" s="33">
        <f t="shared" si="42"/>
        <v>0</v>
      </c>
      <c r="T112" s="33">
        <f t="shared" si="42"/>
        <v>0</v>
      </c>
      <c r="U112" s="33">
        <f t="shared" si="42"/>
        <v>0</v>
      </c>
      <c r="V112" s="33">
        <f t="shared" si="42"/>
        <v>27</v>
      </c>
      <c r="W112" s="33">
        <f t="shared" si="42"/>
        <v>0</v>
      </c>
      <c r="X112" s="33">
        <f t="shared" si="42"/>
        <v>0</v>
      </c>
      <c r="Y112" s="52"/>
      <c r="Z112" s="52"/>
      <c r="AA112" s="52"/>
      <c r="AB112" s="52"/>
      <c r="AC112" s="53"/>
      <c r="AD112" s="54"/>
      <c r="AE112" s="55"/>
      <c r="AF112" s="52"/>
      <c r="AG112" s="52"/>
      <c r="AH112" s="65"/>
      <c r="AI112" s="65"/>
      <c r="AK112" s="64"/>
    </row>
    <row r="113" spans="1:37">
      <c r="A113" s="15" t="s">
        <v>38</v>
      </c>
      <c r="B113" s="16" t="s">
        <v>386</v>
      </c>
      <c r="C113" s="16"/>
      <c r="D113" s="16"/>
      <c r="E113" s="16"/>
      <c r="F113" s="16"/>
      <c r="G113" s="16"/>
      <c r="H113" s="16"/>
      <c r="I113" s="16"/>
      <c r="J113" s="16"/>
      <c r="K113" s="33"/>
      <c r="L113" s="33"/>
      <c r="M113" s="33"/>
      <c r="N113" s="33"/>
      <c r="O113" s="33"/>
      <c r="P113" s="33"/>
      <c r="Q113" s="33"/>
      <c r="R113" s="33"/>
      <c r="S113" s="33"/>
      <c r="T113" s="33"/>
      <c r="U113" s="33"/>
      <c r="V113" s="33"/>
      <c r="W113" s="33"/>
      <c r="X113" s="33"/>
      <c r="Y113" s="52"/>
      <c r="Z113" s="52"/>
      <c r="AA113" s="52"/>
      <c r="AB113" s="52"/>
      <c r="AC113" s="53"/>
      <c r="AD113" s="54"/>
      <c r="AE113" s="55"/>
      <c r="AF113" s="52"/>
      <c r="AG113" s="52"/>
      <c r="AH113" s="65"/>
      <c r="AI113" s="65"/>
      <c r="AK113" s="64"/>
    </row>
    <row r="114" spans="1:37">
      <c r="A114" s="15" t="s">
        <v>38</v>
      </c>
      <c r="B114" s="16" t="s">
        <v>387</v>
      </c>
      <c r="C114" s="16"/>
      <c r="D114" s="16"/>
      <c r="E114" s="16"/>
      <c r="F114" s="16"/>
      <c r="G114" s="16"/>
      <c r="H114" s="16"/>
      <c r="I114" s="16"/>
      <c r="J114" s="16"/>
      <c r="K114" s="33"/>
      <c r="L114" s="33"/>
      <c r="M114" s="33"/>
      <c r="N114" s="33"/>
      <c r="O114" s="33"/>
      <c r="P114" s="33"/>
      <c r="Q114" s="33"/>
      <c r="R114" s="33"/>
      <c r="S114" s="33"/>
      <c r="T114" s="33"/>
      <c r="U114" s="33"/>
      <c r="V114" s="33"/>
      <c r="W114" s="33"/>
      <c r="X114" s="33"/>
      <c r="Y114" s="52"/>
      <c r="Z114" s="52"/>
      <c r="AA114" s="52"/>
      <c r="AB114" s="52"/>
      <c r="AC114" s="53"/>
      <c r="AD114" s="54"/>
      <c r="AE114" s="55"/>
      <c r="AF114" s="52"/>
      <c r="AG114" s="52"/>
      <c r="AH114" s="65"/>
      <c r="AI114" s="65"/>
      <c r="AK114" s="64"/>
    </row>
    <row r="115" spans="1:37">
      <c r="A115" s="15"/>
      <c r="B115" s="16" t="s">
        <v>388</v>
      </c>
      <c r="C115" s="16"/>
      <c r="D115" s="16"/>
      <c r="E115" s="16"/>
      <c r="F115" s="16"/>
      <c r="G115" s="16"/>
      <c r="H115" s="16"/>
      <c r="I115" s="16"/>
      <c r="J115" s="16"/>
      <c r="K115" s="33">
        <v>0</v>
      </c>
      <c r="L115" s="33">
        <v>0</v>
      </c>
      <c r="M115" s="33">
        <v>0</v>
      </c>
      <c r="N115" s="33">
        <v>0</v>
      </c>
      <c r="O115" s="33">
        <v>0</v>
      </c>
      <c r="P115" s="33"/>
      <c r="Q115" s="33">
        <v>0</v>
      </c>
      <c r="R115" s="33">
        <v>0</v>
      </c>
      <c r="S115" s="33">
        <v>0</v>
      </c>
      <c r="T115" s="33">
        <v>0</v>
      </c>
      <c r="U115" s="33">
        <v>0</v>
      </c>
      <c r="V115" s="33">
        <v>0</v>
      </c>
      <c r="W115" s="33">
        <v>0</v>
      </c>
      <c r="X115" s="33">
        <v>0</v>
      </c>
      <c r="Y115" s="52"/>
      <c r="Z115" s="52"/>
      <c r="AA115" s="52"/>
      <c r="AB115" s="52"/>
      <c r="AC115" s="53"/>
      <c r="AD115" s="54"/>
      <c r="AE115" s="55"/>
      <c r="AF115" s="52"/>
      <c r="AG115" s="52"/>
      <c r="AH115" s="65"/>
      <c r="AI115" s="65"/>
      <c r="AK115" s="64"/>
    </row>
    <row r="116" spans="1:37">
      <c r="A116" s="15" t="s">
        <v>34</v>
      </c>
      <c r="B116" s="16" t="s">
        <v>400</v>
      </c>
      <c r="C116" s="16"/>
      <c r="D116" s="16"/>
      <c r="E116" s="16"/>
      <c r="F116" s="16"/>
      <c r="G116" s="16"/>
      <c r="H116" s="16"/>
      <c r="I116" s="16"/>
      <c r="J116" s="16"/>
      <c r="K116" s="33">
        <f t="shared" ref="K116:O116" si="43">SUM(K117+K118+K120)</f>
        <v>100</v>
      </c>
      <c r="L116" s="33">
        <f t="shared" si="43"/>
        <v>0</v>
      </c>
      <c r="M116" s="33">
        <f t="shared" si="43"/>
        <v>0</v>
      </c>
      <c r="N116" s="33">
        <f t="shared" si="43"/>
        <v>0</v>
      </c>
      <c r="O116" s="33">
        <f t="shared" si="43"/>
        <v>0</v>
      </c>
      <c r="P116" s="33"/>
      <c r="Q116" s="33">
        <f t="shared" ref="Q116:X116" si="44">SUM(Q117+Q118+Q120)</f>
        <v>0</v>
      </c>
      <c r="R116" s="33">
        <f t="shared" si="44"/>
        <v>100</v>
      </c>
      <c r="S116" s="33">
        <f t="shared" si="44"/>
        <v>0</v>
      </c>
      <c r="T116" s="33">
        <f t="shared" si="44"/>
        <v>0</v>
      </c>
      <c r="U116" s="33">
        <f t="shared" si="44"/>
        <v>0</v>
      </c>
      <c r="V116" s="33">
        <f t="shared" si="44"/>
        <v>2137</v>
      </c>
      <c r="W116" s="33">
        <f t="shared" si="44"/>
        <v>0</v>
      </c>
      <c r="X116" s="33">
        <f t="shared" si="44"/>
        <v>0</v>
      </c>
      <c r="Y116" s="52"/>
      <c r="Z116" s="52"/>
      <c r="AA116" s="52"/>
      <c r="AB116" s="52"/>
      <c r="AC116" s="53"/>
      <c r="AD116" s="54"/>
      <c r="AE116" s="55"/>
      <c r="AF116" s="52"/>
      <c r="AG116" s="52"/>
      <c r="AH116" s="65"/>
      <c r="AI116" s="65"/>
      <c r="AK116" s="64"/>
    </row>
    <row r="117" spans="1:37">
      <c r="A117" s="15" t="s">
        <v>38</v>
      </c>
      <c r="B117" s="16" t="s">
        <v>401</v>
      </c>
      <c r="C117" s="16"/>
      <c r="D117" s="16"/>
      <c r="E117" s="16"/>
      <c r="F117" s="16"/>
      <c r="G117" s="16"/>
      <c r="H117" s="16"/>
      <c r="I117" s="16"/>
      <c r="J117" s="16"/>
      <c r="K117" s="33"/>
      <c r="L117" s="33"/>
      <c r="M117" s="33"/>
      <c r="N117" s="33"/>
      <c r="O117" s="33"/>
      <c r="P117" s="33"/>
      <c r="Q117" s="33"/>
      <c r="R117" s="33"/>
      <c r="S117" s="33"/>
      <c r="T117" s="33"/>
      <c r="U117" s="33"/>
      <c r="V117" s="33"/>
      <c r="W117" s="33"/>
      <c r="X117" s="33"/>
      <c r="Y117" s="52"/>
      <c r="Z117" s="52"/>
      <c r="AA117" s="52"/>
      <c r="AB117" s="52"/>
      <c r="AC117" s="53"/>
      <c r="AD117" s="54"/>
      <c r="AE117" s="55"/>
      <c r="AF117" s="52"/>
      <c r="AG117" s="52"/>
      <c r="AH117" s="65"/>
      <c r="AI117" s="65"/>
      <c r="AK117" s="64"/>
    </row>
    <row r="118" spans="1:37">
      <c r="A118" s="15" t="s">
        <v>38</v>
      </c>
      <c r="B118" s="16" t="s">
        <v>402</v>
      </c>
      <c r="C118" s="16"/>
      <c r="D118" s="16"/>
      <c r="E118" s="16"/>
      <c r="F118" s="16"/>
      <c r="G118" s="16"/>
      <c r="H118" s="16"/>
      <c r="I118" s="16"/>
      <c r="J118" s="16"/>
      <c r="K118" s="33">
        <f t="shared" ref="K118:O118" si="45">SUM(K119)</f>
        <v>100</v>
      </c>
      <c r="L118" s="33">
        <f t="shared" si="45"/>
        <v>0</v>
      </c>
      <c r="M118" s="33">
        <f t="shared" si="45"/>
        <v>0</v>
      </c>
      <c r="N118" s="33">
        <f t="shared" si="45"/>
        <v>0</v>
      </c>
      <c r="O118" s="33">
        <f t="shared" si="45"/>
        <v>0</v>
      </c>
      <c r="P118" s="33"/>
      <c r="Q118" s="33">
        <f t="shared" ref="Q118:X118" si="46">SUM(Q119)</f>
        <v>0</v>
      </c>
      <c r="R118" s="33">
        <f t="shared" si="46"/>
        <v>100</v>
      </c>
      <c r="S118" s="33">
        <f t="shared" si="46"/>
        <v>0</v>
      </c>
      <c r="T118" s="33">
        <f t="shared" si="46"/>
        <v>0</v>
      </c>
      <c r="U118" s="33">
        <f t="shared" si="46"/>
        <v>0</v>
      </c>
      <c r="V118" s="33">
        <f t="shared" si="46"/>
        <v>2137</v>
      </c>
      <c r="W118" s="33">
        <f t="shared" si="46"/>
        <v>0</v>
      </c>
      <c r="X118" s="33">
        <f t="shared" si="46"/>
        <v>0</v>
      </c>
      <c r="Y118" s="52"/>
      <c r="Z118" s="52"/>
      <c r="AA118" s="52"/>
      <c r="AB118" s="52"/>
      <c r="AC118" s="53"/>
      <c r="AD118" s="54"/>
      <c r="AE118" s="55"/>
      <c r="AF118" s="52"/>
      <c r="AG118" s="52"/>
      <c r="AH118" s="65"/>
      <c r="AI118" s="65"/>
      <c r="AK118" s="64"/>
    </row>
    <row r="119" ht="45" customHeight="1" spans="1:37">
      <c r="A119" s="20">
        <v>35</v>
      </c>
      <c r="B119" s="17" t="s">
        <v>597</v>
      </c>
      <c r="C119" s="19" t="s">
        <v>598</v>
      </c>
      <c r="D119" s="56" t="s">
        <v>599</v>
      </c>
      <c r="E119" s="21" t="s">
        <v>42</v>
      </c>
      <c r="F119" s="23"/>
      <c r="G119" s="17">
        <v>2021.01</v>
      </c>
      <c r="H119" s="19">
        <v>2021.1</v>
      </c>
      <c r="I119" s="19" t="s">
        <v>600</v>
      </c>
      <c r="J119" s="56" t="s">
        <v>601</v>
      </c>
      <c r="K119" s="19">
        <v>100</v>
      </c>
      <c r="L119" s="81"/>
      <c r="M119" s="36"/>
      <c r="N119" s="36"/>
      <c r="O119" s="36"/>
      <c r="P119" s="36"/>
      <c r="Q119" s="36"/>
      <c r="R119" s="19">
        <v>100</v>
      </c>
      <c r="S119" s="36"/>
      <c r="T119" s="36"/>
      <c r="U119" s="36"/>
      <c r="V119" s="56">
        <v>2137</v>
      </c>
      <c r="W119" s="36"/>
      <c r="X119" s="36"/>
      <c r="Y119" s="56" t="s">
        <v>602</v>
      </c>
      <c r="Z119" s="56" t="s">
        <v>603</v>
      </c>
      <c r="AA119" s="56" t="s">
        <v>604</v>
      </c>
      <c r="AB119" s="87" t="s">
        <v>605</v>
      </c>
      <c r="AC119" s="56" t="s">
        <v>604</v>
      </c>
      <c r="AD119" s="87" t="s">
        <v>605</v>
      </c>
      <c r="AE119" s="56" t="s">
        <v>296</v>
      </c>
      <c r="AF119" s="56" t="s">
        <v>606</v>
      </c>
      <c r="AG119" s="47" t="s">
        <v>705</v>
      </c>
      <c r="AH119" s="65"/>
      <c r="AI119" s="65"/>
      <c r="AJ119" s="68"/>
      <c r="AK119" s="69" t="s">
        <v>74</v>
      </c>
    </row>
    <row r="120" spans="1:37">
      <c r="A120" s="15" t="s">
        <v>38</v>
      </c>
      <c r="B120" s="16" t="s">
        <v>403</v>
      </c>
      <c r="C120" s="16"/>
      <c r="D120" s="16"/>
      <c r="E120" s="16"/>
      <c r="F120" s="16"/>
      <c r="G120" s="16"/>
      <c r="H120" s="16"/>
      <c r="I120" s="16"/>
      <c r="J120" s="16"/>
      <c r="K120" s="33">
        <v>0</v>
      </c>
      <c r="L120" s="33">
        <v>0</v>
      </c>
      <c r="M120" s="33">
        <v>0</v>
      </c>
      <c r="N120" s="33">
        <v>0</v>
      </c>
      <c r="O120" s="33">
        <v>0</v>
      </c>
      <c r="P120" s="33"/>
      <c r="Q120" s="33">
        <v>0</v>
      </c>
      <c r="R120" s="33">
        <v>0</v>
      </c>
      <c r="S120" s="33">
        <v>0</v>
      </c>
      <c r="T120" s="33">
        <v>0</v>
      </c>
      <c r="U120" s="33">
        <v>0</v>
      </c>
      <c r="V120" s="33">
        <v>0</v>
      </c>
      <c r="W120" s="33">
        <v>0</v>
      </c>
      <c r="X120" s="33">
        <v>0</v>
      </c>
      <c r="Y120" s="52"/>
      <c r="Z120" s="52"/>
      <c r="AA120" s="52"/>
      <c r="AB120" s="52"/>
      <c r="AC120" s="53"/>
      <c r="AD120" s="54"/>
      <c r="AE120" s="55"/>
      <c r="AF120" s="52"/>
      <c r="AG120" s="52"/>
      <c r="AH120" s="65"/>
      <c r="AI120" s="65"/>
      <c r="AK120" s="64"/>
    </row>
  </sheetData>
  <mergeCells count="100">
    <mergeCell ref="A1:AG1"/>
    <mergeCell ref="K2:U2"/>
    <mergeCell ref="V2:X2"/>
    <mergeCell ref="L3:O3"/>
    <mergeCell ref="A5:J5"/>
    <mergeCell ref="B6:J6"/>
    <mergeCell ref="B7:J7"/>
    <mergeCell ref="B8:J8"/>
    <mergeCell ref="B11:J11"/>
    <mergeCell ref="B12:J12"/>
    <mergeCell ref="B14:J14"/>
    <mergeCell ref="B15:J15"/>
    <mergeCell ref="B16:J16"/>
    <mergeCell ref="B17:J17"/>
    <mergeCell ref="B18:J18"/>
    <mergeCell ref="B19:J19"/>
    <mergeCell ref="B24:J24"/>
    <mergeCell ref="B26:J26"/>
    <mergeCell ref="B27:J27"/>
    <mergeCell ref="B28:J28"/>
    <mergeCell ref="B30:J30"/>
    <mergeCell ref="B32:J32"/>
    <mergeCell ref="B33:J33"/>
    <mergeCell ref="B43:J43"/>
    <mergeCell ref="B44:J44"/>
    <mergeCell ref="B45:J45"/>
    <mergeCell ref="B54:J54"/>
    <mergeCell ref="B58:J58"/>
    <mergeCell ref="B59:J59"/>
    <mergeCell ref="B60:J60"/>
    <mergeCell ref="B61:J61"/>
    <mergeCell ref="B63:J63"/>
    <mergeCell ref="B64:J64"/>
    <mergeCell ref="B66:J66"/>
    <mergeCell ref="B68:J68"/>
    <mergeCell ref="B69:J69"/>
    <mergeCell ref="B70:J70"/>
    <mergeCell ref="B71:J71"/>
    <mergeCell ref="B73:J73"/>
    <mergeCell ref="B74:J74"/>
    <mergeCell ref="B75:J75"/>
    <mergeCell ref="B76:J76"/>
    <mergeCell ref="B77:J77"/>
    <mergeCell ref="B78:J78"/>
    <mergeCell ref="B79:J79"/>
    <mergeCell ref="B80:J80"/>
    <mergeCell ref="B81:J81"/>
    <mergeCell ref="B82:J82"/>
    <mergeCell ref="B83:J83"/>
    <mergeCell ref="B84:J84"/>
    <mergeCell ref="B85:J85"/>
    <mergeCell ref="B86:J86"/>
    <mergeCell ref="B87:J87"/>
    <mergeCell ref="B88:J88"/>
    <mergeCell ref="B89:J89"/>
    <mergeCell ref="B90:J90"/>
    <mergeCell ref="B91:J91"/>
    <mergeCell ref="B92:J92"/>
    <mergeCell ref="B93:J93"/>
    <mergeCell ref="B95:J95"/>
    <mergeCell ref="B102:J102"/>
    <mergeCell ref="B103:J103"/>
    <mergeCell ref="B104:J104"/>
    <mergeCell ref="B108:J108"/>
    <mergeCell ref="B111:J111"/>
    <mergeCell ref="B112:J112"/>
    <mergeCell ref="B113:J113"/>
    <mergeCell ref="B114:J114"/>
    <mergeCell ref="B115:J115"/>
    <mergeCell ref="B116:J116"/>
    <mergeCell ref="B117:J117"/>
    <mergeCell ref="B118:J118"/>
    <mergeCell ref="B120:J120"/>
    <mergeCell ref="A2:A4"/>
    <mergeCell ref="B2:B4"/>
    <mergeCell ref="C2:C4"/>
    <mergeCell ref="D2:D4"/>
    <mergeCell ref="E2:E4"/>
    <mergeCell ref="F2:F4"/>
    <mergeCell ref="I2:I4"/>
    <mergeCell ref="J2:J4"/>
    <mergeCell ref="P3:P4"/>
    <mergeCell ref="Q3:Q4"/>
    <mergeCell ref="R3:R4"/>
    <mergeCell ref="S3:S4"/>
    <mergeCell ref="T3:T4"/>
    <mergeCell ref="U3:U4"/>
    <mergeCell ref="V3:V4"/>
    <mergeCell ref="W3:W4"/>
    <mergeCell ref="X3:X4"/>
    <mergeCell ref="Y2:Y4"/>
    <mergeCell ref="Z2:Z4"/>
    <mergeCell ref="AA2:AA4"/>
    <mergeCell ref="AB2:AB4"/>
    <mergeCell ref="AC2:AC4"/>
    <mergeCell ref="AD2:AD4"/>
    <mergeCell ref="AE2:AE4"/>
    <mergeCell ref="AF2:AF4"/>
    <mergeCell ref="AG2:AG4"/>
    <mergeCell ref="G2:H3"/>
  </mergeCells>
  <pageMargins left="0.751388888888889" right="0.751388888888889" top="1" bottom="1" header="0.511805555555556" footer="0.511805555555556"/>
  <pageSetup paperSize="8" scale="4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Sheet1</vt:lpstr>
      <vt:lpstr>Sheet2</vt:lpstr>
      <vt:lpstr>项目计划分类情况统计表（2020.11.28）</vt:lpstr>
      <vt:lpstr>第一批启动</vt:lpstr>
      <vt:lpstr>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2020-06-26T02:31:00Z</dcterms:created>
  <cp:lastPrinted>2021-11-08T10:50:00Z</cp:lastPrinted>
  <dcterms:modified xsi:type="dcterms:W3CDTF">2023-12-18T15:34:15Z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C9456A2B1B1A4E0EB7B16F3502477CB7_13</vt:lpwstr>
  </property>
  <property fmtid="{D5CDD505-2E9C-101B-9397-08002B2CF9AE}" pid="4" name="KSOReadingLayout">
    <vt:bool>false</vt:bool>
  </property>
</Properties>
</file>